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activeTab="7"/>
  </bookViews>
  <sheets>
    <sheet name="Прил 1. Нормативы зачислений" sheetId="7" r:id="rId1"/>
    <sheet name="Прил 2. Доходы 2023" sheetId="5" r:id="rId2"/>
    <sheet name="Прил 3. Доходы 2024,2025" sheetId="6" r:id="rId3"/>
    <sheet name="Прил 4. Расх по разд 2023" sheetId="4" r:id="rId4"/>
    <sheet name="Прил 5. Расх по разд 2024,2025" sheetId="8" r:id="rId5"/>
    <sheet name="Прил 6.Расх по цел.стат 2023" sheetId="3" r:id="rId6"/>
    <sheet name="Прил 7.Расх по цел.стат 2024,25" sheetId="15" r:id="rId7"/>
    <sheet name="Прил 8.Перечень гл. распорядит." sheetId="10" r:id="rId8"/>
    <sheet name="Прил 9 Ведомст струк 23,24,25" sheetId="11" r:id="rId9"/>
    <sheet name="Прил 10. Источники 2023" sheetId="12" r:id="rId10"/>
    <sheet name="Прил 11. Источники 2024,2025" sheetId="14" r:id="rId11"/>
    <sheet name="Прил 12 Тран от др.бюдж " sheetId="2" r:id="rId12"/>
    <sheet name="Прил 13.Транс бюдж мун.р-а " sheetId="1" r:id="rId1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9" i="15" l="1"/>
  <c r="G60" i="15"/>
  <c r="F59" i="15"/>
  <c r="F58" i="15"/>
  <c r="F11" i="15"/>
  <c r="G127" i="15"/>
  <c r="G125" i="15"/>
  <c r="G119" i="15"/>
  <c r="G117" i="15" s="1"/>
  <c r="G113" i="15"/>
  <c r="G111" i="15"/>
  <c r="G103" i="15"/>
  <c r="G99" i="15" s="1"/>
  <c r="G88" i="15"/>
  <c r="G87" i="15" s="1"/>
  <c r="G83" i="15"/>
  <c r="G82" i="15"/>
  <c r="G74" i="15"/>
  <c r="G73" i="15" s="1"/>
  <c r="G62" i="15"/>
  <c r="G54" i="15"/>
  <c r="G52" i="15" s="1"/>
  <c r="G46" i="15"/>
  <c r="G41" i="15"/>
  <c r="G36" i="15"/>
  <c r="G32" i="15"/>
  <c r="G27" i="15"/>
  <c r="G16" i="15"/>
  <c r="G12" i="15"/>
  <c r="G11" i="15"/>
  <c r="F127" i="15"/>
  <c r="F125" i="15" s="1"/>
  <c r="F119" i="15"/>
  <c r="F117" i="15" s="1"/>
  <c r="F113" i="15"/>
  <c r="F111" i="15"/>
  <c r="F103" i="15"/>
  <c r="F99" i="15" s="1"/>
  <c r="F88" i="15"/>
  <c r="F87" i="15" s="1"/>
  <c r="F83" i="15"/>
  <c r="F82" i="15" s="1"/>
  <c r="F74" i="15"/>
  <c r="F73" i="15"/>
  <c r="F62" i="15"/>
  <c r="F60" i="15"/>
  <c r="F54" i="15"/>
  <c r="F52" i="15" s="1"/>
  <c r="F46" i="15"/>
  <c r="F41" i="15"/>
  <c r="F36" i="15"/>
  <c r="F32" i="15"/>
  <c r="F27" i="15"/>
  <c r="F16" i="15"/>
  <c r="F12" i="15"/>
  <c r="F35" i="3"/>
  <c r="F11" i="3"/>
  <c r="F131" i="3"/>
  <c r="F83" i="3"/>
  <c r="F60" i="3"/>
  <c r="F62" i="3"/>
  <c r="D14" i="1"/>
  <c r="E14" i="1"/>
  <c r="C14" i="1"/>
  <c r="E13" i="2"/>
  <c r="D13" i="2"/>
  <c r="D10" i="8"/>
  <c r="D34" i="8" s="1"/>
  <c r="D32" i="8"/>
  <c r="D30" i="8"/>
  <c r="D28" i="8"/>
  <c r="D24" i="8"/>
  <c r="D21" i="8"/>
  <c r="D19" i="8"/>
  <c r="D17" i="8"/>
  <c r="C34" i="4"/>
  <c r="G81" i="15" l="1"/>
  <c r="G58" i="15"/>
  <c r="F35" i="15"/>
  <c r="F10" i="15" s="1"/>
  <c r="G35" i="15"/>
  <c r="G10" i="15" s="1"/>
  <c r="F81" i="15"/>
  <c r="G131" i="15" l="1"/>
  <c r="F131" i="15"/>
  <c r="C32" i="8" l="1"/>
  <c r="C30" i="8"/>
  <c r="C28" i="8"/>
  <c r="C24" i="8"/>
  <c r="C21" i="8"/>
  <c r="C19" i="8"/>
  <c r="C34" i="8" s="1"/>
  <c r="C17" i="8"/>
  <c r="C10" i="8"/>
  <c r="D30" i="6"/>
  <c r="D29" i="6" s="1"/>
  <c r="D26" i="6"/>
  <c r="D24" i="6"/>
  <c r="D21" i="6"/>
  <c r="D19" i="6" s="1"/>
  <c r="D14" i="6"/>
  <c r="D12" i="6"/>
  <c r="D11" i="6" l="1"/>
  <c r="D35" i="6" s="1"/>
  <c r="C30" i="6"/>
  <c r="C29" i="6" s="1"/>
  <c r="C26" i="6"/>
  <c r="C24" i="6"/>
  <c r="C21" i="6"/>
  <c r="C19" i="6" s="1"/>
  <c r="C14" i="6"/>
  <c r="C12" i="6"/>
  <c r="C11" i="6" l="1"/>
  <c r="C35" i="6" s="1"/>
  <c r="C26" i="5"/>
  <c r="C24" i="5"/>
  <c r="C12" i="5"/>
  <c r="C11" i="5" s="1"/>
  <c r="C35" i="5" s="1"/>
  <c r="C30" i="5"/>
  <c r="C29" i="5" s="1"/>
  <c r="C19" i="5"/>
  <c r="C21" i="5"/>
  <c r="C14" i="5"/>
  <c r="F125" i="3"/>
  <c r="F127" i="3"/>
  <c r="F119" i="3"/>
  <c r="F117" i="3" s="1"/>
  <c r="F113" i="3"/>
  <c r="F111" i="3" s="1"/>
  <c r="F103" i="3"/>
  <c r="F99" i="3" s="1"/>
  <c r="F88" i="3"/>
  <c r="F87" i="3" s="1"/>
  <c r="F82" i="3"/>
  <c r="F74" i="3"/>
  <c r="F73" i="3" s="1"/>
  <c r="F58" i="3" s="1"/>
  <c r="F54" i="3"/>
  <c r="F52" i="3" s="1"/>
  <c r="F46" i="3"/>
  <c r="F41" i="3"/>
  <c r="F36" i="3"/>
  <c r="F32" i="3"/>
  <c r="F27" i="3"/>
  <c r="F16" i="3"/>
  <c r="F12" i="3"/>
  <c r="C13" i="2"/>
  <c r="C10" i="4"/>
  <c r="C32" i="4"/>
  <c r="C30" i="4"/>
  <c r="C28" i="4"/>
  <c r="C24" i="4"/>
  <c r="C21" i="4"/>
  <c r="C19" i="4"/>
  <c r="C17" i="4"/>
  <c r="F81" i="3" l="1"/>
  <c r="F10" i="3"/>
  <c r="C35" i="4"/>
</calcChain>
</file>

<file path=xl/sharedStrings.xml><?xml version="1.0" encoding="utf-8"?>
<sst xmlns="http://schemas.openxmlformats.org/spreadsheetml/2006/main" count="728" uniqueCount="305">
  <si>
    <t>Код бюджетной классификации РФ</t>
  </si>
  <si>
    <t>Наименование доходов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</si>
  <si>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</si>
  <si>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</si>
  <si>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</si>
  <si>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</si>
  <si>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182 1 01 02010 01 1000 110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</si>
  <si>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227-1 и 228 Налогового кодекса Российской Федерации</t>
  </si>
  <si>
    <t>100 1 03 00000 00 0000 000</t>
  </si>
  <si>
    <t>Налоги на товары (работы, услуги) реализуемые на территории РФ</t>
  </si>
  <si>
    <t>100 1 03 02 23101 0000 110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</si>
  <si>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</si>
  <si>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100 1 03 02 24101 0000 110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</si>
  <si>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</si>
  <si>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100 1 03 02 25101 0000 110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</si>
  <si>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</si>
  <si>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100 1 03 02 26101 0000 110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</si>
  <si>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</si>
  <si>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182 1 06 00000 00 0000 000</t>
  </si>
  <si>
    <t>Налоги на имущество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</si>
  <si>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</si>
  <si>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</si>
  <si>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</si>
  <si>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</si>
  <si>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</si>
  <si>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</si>
  <si>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</si>
  <si>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</si>
  <si>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280 1 08 00000 00 0000 000</t>
  </si>
  <si>
    <t>Государственная пошлина</t>
  </si>
  <si>
    <t>280 1 08 04020 01 0000 110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</si>
  <si>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</si>
  <si>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280 1 11 00000 00 0000 000</t>
  </si>
  <si>
    <t>Доходы от использования имущества, находящегося в государственной и муниципальной собственности</t>
  </si>
  <si>
    <t>280 1 11 05035 10 0000 120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</si>
  <si>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</si>
  <si>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280 1 11 09045 10  0000 120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</si>
  <si>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 </t>
  </si>
  <si>
    <t>000 2 00 00000 00 0000 000</t>
  </si>
  <si>
    <t>Безвозмездные поступления</t>
  </si>
  <si>
    <t>280 2 02 00000 00 0000 000</t>
  </si>
  <si>
    <t>Безвозмездные поступления от других бюджетов бюджетной системы Российской Федерации</t>
  </si>
  <si>
    <t>280 2 02 15001 10 0000 150</t>
  </si>
  <si>
    <t xml:space="preserve">Дотации бюджетам сельских поселений на выравнивание бюджетной обеспеченности </t>
  </si>
  <si>
    <t>280 2 02 20041 10 0000 150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</si>
  <si>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</si>
  <si>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</si>
  <si>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</si>
  <si>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280 2 02 29999 10 0000 150</t>
  </si>
  <si>
    <t>Прочие субсидии бюджетам сельских поселений (Субсидия на реализацию мероприятий по возмещению части затрат организациям и  индивидуальным предпринимателям, занимающимся доставкой товаров в отдаленные сельские населенные пункты)</t>
  </si>
  <si>
    <t>ВСЕГО:</t>
  </si>
  <si>
    <t>к решению Муниципального Совета</t>
  </si>
  <si>
    <t>сельского поселения Песочное</t>
  </si>
  <si>
    <t>Код</t>
  </si>
  <si>
    <t>Наименование разделов и подразделов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</si>
  <si>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</si>
  <si>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</si>
  <si>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местного самоуправления</t>
  </si>
  <si>
    <t>01 04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</si>
  <si>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</si>
  <si>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</si>
  <si>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финансового (финансово-бюджетного ) надзора</t>
  </si>
  <si>
    <t>01 11</t>
  </si>
  <si>
    <t>Резервные фонды</t>
  </si>
  <si>
    <t>01 13</t>
  </si>
  <si>
    <t>Другие общегосударственные вопросы</t>
  </si>
  <si>
    <t>Национальная оборона</t>
  </si>
  <si>
    <t>02 03</t>
  </si>
  <si>
    <t>Мобилизационная и вневойсковая подготовка</t>
  </si>
  <si>
    <t>Национальная безопасность и правоохранительная деятельность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</si>
  <si>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</si>
  <si>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</si>
  <si>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</si>
  <si>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04 09</t>
  </si>
  <si>
    <t>Дорожные фонды</t>
  </si>
  <si>
    <t>04 12</t>
  </si>
  <si>
    <t>Другие вопросы в области национальной экономики</t>
  </si>
  <si>
    <t>Жилищно-коммунальное хозяйство</t>
  </si>
  <si>
    <t>05 01</t>
  </si>
  <si>
    <t>Жилищное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</si>
  <si>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</si>
  <si>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</si>
  <si>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</si>
  <si>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</si>
  <si>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Образование</t>
  </si>
  <si>
    <t>07 07</t>
  </si>
  <si>
    <t>Молодежная политика и оздоровление детей</t>
  </si>
  <si>
    <t>Культура, кинематография</t>
  </si>
  <si>
    <t>08 01</t>
  </si>
  <si>
    <t>Культура</t>
  </si>
  <si>
    <t>Физическая культура и спорт</t>
  </si>
  <si>
    <t>11 02</t>
  </si>
  <si>
    <t>Массовый спорт</t>
  </si>
  <si>
    <t>Всего расходов</t>
  </si>
  <si>
    <t>Дефицит</t>
  </si>
  <si>
    <t>01</t>
  </si>
  <si>
    <t>02</t>
  </si>
  <si>
    <t>03</t>
  </si>
  <si>
    <t>04</t>
  </si>
  <si>
    <t>05</t>
  </si>
  <si>
    <t>07</t>
  </si>
  <si>
    <t>08</t>
  </si>
  <si>
    <t>2023 год</t>
  </si>
  <si>
    <t>Наименование</t>
  </si>
  <si>
    <t>Раздел</t>
  </si>
  <si>
    <t>ПР</t>
  </si>
  <si>
    <t>ЦСР</t>
  </si>
  <si>
    <t>ВР</t>
  </si>
  <si>
    <t>Сумма</t>
  </si>
  <si>
    <t>Функционирование высшего должностного лица субъекта РФ и органа местного самоуправления</t>
  </si>
  <si>
    <t>Обеспечение функционирования главы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</si>
  <si>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</si>
  <si>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 денежного содержания  и иные выплаты работникам государственных (муниципальных) органов</t>
  </si>
  <si>
    <t>Функционирование Правительства РФ, высших органов исполнительной власти субъектов Российской Федерации, местных администраций</t>
  </si>
  <si>
    <t>Обеспечение функционирования центрального аппарата</t>
  </si>
  <si>
    <t>Иные выплаты 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</si>
  <si>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</si>
  <si>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 , работ и услуг 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</si>
  <si>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</si>
  <si>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</si>
  <si>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 иных платежей</t>
  </si>
  <si>
    <t>Межбюджетные трансферты бюджету района из бюджета поселения на осуществление закупок товаров, работ и услуг для обеспечения муниципальных нужд в части полномочий по определению поставщиков (подрядчиков, исполнителей) конкурентными способами закупок</t>
  </si>
  <si>
    <t>50 1 00 20510</t>
  </si>
  <si>
    <t>Иные межбюджетные трансферты</t>
  </si>
  <si>
    <t>Межбюджетные трансферты бюджету района  из бюджета поселения  на осуществление полномочий по казначейскому исполнению бюджета поселения</t>
  </si>
  <si>
    <t>Межбюджетные трансферты бюджету района из бюджета поселения  на осуществление внешнего муниципального финансового контроля</t>
  </si>
  <si>
    <t>Резервные  фонды</t>
  </si>
  <si>
    <t>Резервный  фонд местной администрации</t>
  </si>
  <si>
    <t>Резервные средства</t>
  </si>
  <si>
    <t>МП «Эффективная власть в сельском поселении Песочное Рыбинского муниципального района»</t>
  </si>
  <si>
    <t>17 0 00 00000</t>
  </si>
  <si>
    <t>Развитие муниципальной службы в органах местного самоуправления</t>
  </si>
  <si>
    <t>17 1 00 00000</t>
  </si>
  <si>
    <t>Развитие материально-технической базы</t>
  </si>
  <si>
    <t>17 1 00 20060</t>
  </si>
  <si>
    <t>МП «Управление муниципальным имуществом сельского поселения Песочное Рыбинского муниципального района»</t>
  </si>
  <si>
    <t>18 0 00 00000</t>
  </si>
  <si>
    <t>Мероприятия по управлению и распоряжению имуществом, находящимся в муниципальной собственности поселения</t>
  </si>
  <si>
    <t>18 1 00 00000</t>
  </si>
  <si>
    <t>18 1 00 20430</t>
  </si>
  <si>
    <t>Прочая закупка товаров , работ и услуг</t>
  </si>
  <si>
    <t>Закупка энергетических ресурсов</t>
  </si>
  <si>
    <t>Обеспечение функционирования органов местного самоуправления</t>
  </si>
  <si>
    <t>50 1 00 00000</t>
  </si>
  <si>
    <t>Исполнение переданных полномочий РФ на 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</si>
  <si>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</t>
  </si>
  <si>
    <t>МП «Защита населения и территории сельского поселения Песочное Рыбинского муниципального района от чрезвычайных ситуаций, обеспечение пожарной безопасности и безопасности людей на водных объектах »</t>
  </si>
  <si>
    <t>09 0 00 00000</t>
  </si>
  <si>
    <t>Повышение эффективности мероприятий по гражданской обороне, предупреждению и ликвидации чрезвычайных ситуаций и обеспечение безопасности людей на водных объектах в поселениях Рыбинского МР</t>
  </si>
  <si>
    <t>09 1 00 00000</t>
  </si>
  <si>
    <t>Обеспечение пожарной безопасности</t>
  </si>
  <si>
    <t>09 1 00 20310</t>
  </si>
  <si>
    <t xml:space="preserve">Прочая закупка товаров, работ и услуг </t>
  </si>
  <si>
    <t>07 0 00 00000</t>
  </si>
  <si>
    <t>Мероприятия в области дорожного хозяйства</t>
  </si>
  <si>
    <t>07 1 00 00000</t>
  </si>
  <si>
    <t>Мероприятия в области дорожного хозяйства за счет средств бюджета поселения</t>
  </si>
  <si>
    <t>07 1 00 20280</t>
  </si>
  <si>
    <t>Мероприятия по финансированию дорожного хозяйства (софинансирование из местного бюджета)</t>
  </si>
  <si>
    <t>07 1 00 22440</t>
  </si>
  <si>
    <t>Мероприятия по финансированию дорожного хозяйства за счет средств областного бюджета</t>
  </si>
  <si>
    <t>07 1 00 72440</t>
  </si>
  <si>
    <t xml:space="preserve">Приведение в нормативное состояние автомобильных дорог местного значения, обеспечивающих подъезды к объектам социального назначения за счет средств бюджета поселений </t>
  </si>
  <si>
    <t>07 1 00 27350</t>
  </si>
  <si>
    <t>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</si>
  <si>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07 1 00 77350</t>
  </si>
  <si>
    <t>Прочая закупка товаров, работ и услуг</t>
  </si>
  <si>
    <t>12 0 00 00000</t>
  </si>
  <si>
    <t>Экономическое развитие в поселении</t>
  </si>
  <si>
    <t>12 1 00 00000</t>
  </si>
  <si>
    <t>Реализация мероприятий по возмещению части затрат организациям и индивидуальным предпринимателям, занимающимся доставкой товаров в отдалённые сельские населённые пункты за счёт средств бюджета поселения</t>
  </si>
  <si>
    <t>12 1 00 22880</t>
  </si>
  <si>
    <t xml:space="preserve">Реализация мероприятий по возмещению части затрат организациям и индивидуальным предпринимателям, занимающимся доставкой товаров в отдалённые сельские населённые пункты за счёт средств областного бюджета </t>
  </si>
  <si>
    <t>12 1 00 72880</t>
  </si>
  <si>
    <t>Муниципальная программа «Управление муниципальным имуществом сельского поселения Песочное Рыбинского муниципального района»</t>
  </si>
  <si>
    <t>Мероприятия по управлению и распоряжению имуществом, находящимся в муниципальной собственности</t>
  </si>
  <si>
    <t>Муниципальная  программа «Благоустройство сельского поселения Песочное Рыбинского муниципального района»</t>
  </si>
  <si>
    <t>19 0 00 00000</t>
  </si>
  <si>
    <t>Благоустройство поселения</t>
  </si>
  <si>
    <t>19 1 00 00000</t>
  </si>
  <si>
    <t>Уличное освещение</t>
  </si>
  <si>
    <t>19 1 00 20010</t>
  </si>
  <si>
    <t xml:space="preserve">Закупка энергетических ресурсов </t>
  </si>
  <si>
    <t>Уплата иных платежей</t>
  </si>
  <si>
    <t>Организация и содержание мест захоронения</t>
  </si>
  <si>
    <t>19 1 00 20020</t>
  </si>
  <si>
    <t>Прочие мероприятия по благоустройству</t>
  </si>
  <si>
    <t>19 1 00 20030</t>
  </si>
  <si>
    <t>18 0 00 00000</t>
  </si>
  <si>
    <t>18 1 000 00000</t>
  </si>
  <si>
    <t>Взносы на формирование фонда капитального ремонта помещений, находящихся в муниципальной собственности</t>
  </si>
  <si>
    <t>18 1 00 20770</t>
  </si>
  <si>
    <t>Межбюджетные трансферты бюджету района из бюджета поселения на осуществление муниципального жилищного контроля, а также иных полномочий органов местного самоуправления поселения в соответствии с жилищным законодательством</t>
  </si>
  <si>
    <t>50 1 00 20530</t>
  </si>
  <si>
    <t>02 0 00 00000</t>
  </si>
  <si>
    <t>Мероприятия для молодежи</t>
  </si>
  <si>
    <t>02 1 00 00000</t>
  </si>
  <si>
    <t>Межбюджетные трансферты бюджету района из бюджета поселения на организацию  и осуществление мероприятий по работе с детьми и молодёжью в поселении</t>
  </si>
  <si>
    <t>02 1 00 20140</t>
  </si>
  <si>
    <t>Муниципальная программа «Развитие культуры и туризма в сельском поселении Песочное Рыбинского муниципального района»</t>
  </si>
  <si>
    <t>10 0 00 00000</t>
  </si>
  <si>
    <t>Создание условий для организации досуга и обеспечения жителей поселения услугами организаций культуры</t>
  </si>
  <si>
    <t>10 1 00 00000</t>
  </si>
  <si>
    <t>Мероприятия в сфере культуры</t>
  </si>
  <si>
    <t>10 1 00 20340</t>
  </si>
  <si>
    <t>Межбюджетные трансферты бюджету района из бюджета поселения на создание условий и обеспечения жителей поселения услугами организаций культуры</t>
  </si>
  <si>
    <t>10 1 00 20350</t>
  </si>
  <si>
    <t>Иные межбюджетные трасферы</t>
  </si>
  <si>
    <t>11 0 00 00000</t>
  </si>
  <si>
    <t>Развитие физкультуры и спорта в поселениях</t>
  </si>
  <si>
    <t>11 1 00 00000</t>
  </si>
  <si>
    <t>Организация и проведение физкультурных и спортивно - массовых мероприятий</t>
  </si>
  <si>
    <t>11 1 00 20340</t>
  </si>
  <si>
    <t>Итого</t>
  </si>
  <si>
    <t>Сумма, руб.</t>
  </si>
  <si>
    <t>Субвенции бюджетам сельских поселений на осуществление первичного воинского  учета на территориях, где отсутствуют военные комиссариаты</t>
  </si>
  <si>
    <t>280 202 15001 10 0000 150</t>
  </si>
  <si>
    <t>Дотации бюджетам поселений на  выравнивание бюджетной обеспеченности</t>
  </si>
  <si>
    <t>Прочие субсидии бюджетам  сельских поселений</t>
  </si>
  <si>
    <t>ИТОГО</t>
  </si>
  <si>
    <t>1. Межбюджетные трансферы,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</si>
  <si>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Администрация РМР</t>
  </si>
  <si>
    <t>Управление по культуре, молодежи и спорту АРМР</t>
  </si>
  <si>
    <t>Управление экономики и финансов АРМР</t>
  </si>
  <si>
    <t>Управление ЖКХ, транспорта и связи АРМР</t>
  </si>
  <si>
    <t>Контрольно-счетная палата РМР</t>
  </si>
  <si>
    <t>от__________№____</t>
  </si>
  <si>
    <t>Распределение расходов бюджета сельского поселения Песочное на 2023 год по разделам, подразделам, целевым статьям расходов, видам расходов функциональной классификации расходов Российской Федерации</t>
  </si>
  <si>
    <t>____________ г. №___</t>
  </si>
  <si>
    <t>50 1 00 20550</t>
  </si>
  <si>
    <t>50 1 00 20540</t>
  </si>
  <si>
    <t>Обеспечение деятельности финансовых, налоговых и таможенных органов финансового     (финансово-бюджетного надзора)</t>
  </si>
  <si>
    <t>06</t>
  </si>
  <si>
    <t>50 1 00 20500</t>
  </si>
  <si>
    <t>50 1 00 20520</t>
  </si>
  <si>
    <t xml:space="preserve"> 50 2 00  20540</t>
  </si>
  <si>
    <t>50 1 00 51180</t>
  </si>
  <si>
    <t>09</t>
  </si>
  <si>
    <t>МП "Развитие дорожного хозяйства в сельском  поселении Песочное Рыбинского муниципального района"</t>
  </si>
  <si>
    <t>МП «Экономическое развитие сельского поселения Песочное Рыбинского муниципального района»</t>
  </si>
  <si>
    <t>МП «Молодежная политика в сельском поселении Песочное Рыбинского муниципального района»</t>
  </si>
  <si>
    <t>МП «Управление муниципальным имуществом сельского поселения Песочное Рыбинского муниципального района »</t>
  </si>
  <si>
    <t>МП "Развитие физической культуры и спорта в сельском поселении Песочное Рыбинского муниципального района"</t>
  </si>
  <si>
    <t>Доходы бюджета сельского поселения Песочное  в соответствии  с классификацией доходов бюджетов Российской Федерации на 2023 год</t>
  </si>
  <si>
    <t>Код бюджетной классификации Российской Федерации</t>
  </si>
  <si>
    <t xml:space="preserve">Прочие доходы от оказания платных услуг (работ) получателями средств бюджетов поселений </t>
  </si>
  <si>
    <t>280 113 01995 10 0000 130</t>
  </si>
  <si>
    <t>Прочие доходы от компенсации затрат бюджетов поселений средств</t>
  </si>
  <si>
    <t>280 113 02995 10 0000 130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</si>
  <si>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</si>
  <si>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280 116 10031 10 0000 140</t>
  </si>
  <si>
    <t>Невыясненные поступления, зачисляемые в бюджет поселения</t>
  </si>
  <si>
    <t>280 117 01050 10 0000  180</t>
  </si>
  <si>
    <t>Прочие неналоговые доходы бюджетов поселений</t>
  </si>
  <si>
    <t>280 117 05050 10 0000 180</t>
  </si>
  <si>
    <t>Приложение 1</t>
  </si>
  <si>
    <t>Норматив зачисления, %</t>
  </si>
  <si>
    <t xml:space="preserve">            Нормативы зачисления налоговых и неналоговых доходов в бюджет сельского поселения Песочное</t>
  </si>
  <si>
    <t>Приложение 2</t>
  </si>
  <si>
    <t>Приложение 3</t>
  </si>
  <si>
    <t>Проект</t>
  </si>
  <si>
    <t>2024 год</t>
  </si>
  <si>
    <t>2025 год</t>
  </si>
  <si>
    <t>Приложение 4</t>
  </si>
  <si>
    <t>Приложение 5</t>
  </si>
  <si>
    <t>Расходы бюджета сельского поселения Песочное по функциональной классификации расходов бюджетов Российской Федерации на 2024 и на 2025 год</t>
  </si>
  <si>
    <t>План на 2025 год    ( руб.)</t>
  </si>
  <si>
    <t>План на 2024 год    ( руб.)</t>
  </si>
  <si>
    <t>План на 2023 год  (руб.)</t>
  </si>
  <si>
    <t>Приложение 6</t>
  </si>
  <si>
    <t xml:space="preserve">ПЕРЕЧЕНЬ  </t>
  </si>
  <si>
    <t xml:space="preserve">главных распорядителей  бюджетных средств бюджета </t>
  </si>
  <si>
    <t>Код ведомственной классификации</t>
  </si>
  <si>
    <t>Администрация сельского поселения Песочное</t>
  </si>
  <si>
    <t>Приложение 8</t>
  </si>
  <si>
    <t>Администрация  сельского  поселения  Песочное</t>
  </si>
  <si>
    <t>Сумма, руб</t>
  </si>
  <si>
    <t xml:space="preserve">                                              Ведомственная структура расходов  бюджета  сельского  поселения Песочное на 2023 год и плановый период 2024 и 2025 год</t>
  </si>
  <si>
    <t>Приложение 9</t>
  </si>
  <si>
    <t xml:space="preserve">Источники внутреннего финансирования дефицита бюджета </t>
  </si>
  <si>
    <t>Код бюджетной классификации</t>
  </si>
  <si>
    <t xml:space="preserve">Изменение остатков средств на счетах по учету средств бюджета поселения  </t>
  </si>
  <si>
    <t>280 010 50000 00 0000 000</t>
  </si>
  <si>
    <t>Увеличение прочих остатков средств бюджета поселения</t>
  </si>
  <si>
    <t>280 010 50201 10 0000 510</t>
  </si>
  <si>
    <t>Уменьшение прочих остатков средств бюджета поселения</t>
  </si>
  <si>
    <t>280 010 50201 10 0000 610</t>
  </si>
  <si>
    <t>Сумма,руб</t>
  </si>
  <si>
    <t>сельского поселения Песочное на 2023 год</t>
  </si>
  <si>
    <t>Приложение 10</t>
  </si>
  <si>
    <t>сельского поселения Песочное на 2024 год и 2025 год</t>
  </si>
  <si>
    <t>Доходы бюджета сельского поселения Песочное  в соответствии  с классификацией доходов бюджетов Российской Федерации на 2024 и 2025 год</t>
  </si>
  <si>
    <t>Расходы бюджета сельского поселения Песочное по функциональной классификации расходов бюджетов Российской Федерации на 2023 год</t>
  </si>
  <si>
    <t>Приложение 11</t>
  </si>
  <si>
    <t>Приложение 12</t>
  </si>
  <si>
    <t>Объем межбюджетных трансферов, получаемых из других бюджетов бюджетной системы Российской Федерации на 2023 год и на плановый период 2024 и 2025 годов</t>
  </si>
  <si>
    <t>сельского поселения Песочное на 2023 год и на плановый период 2024 и 2025 годов</t>
  </si>
  <si>
    <t>Приложение 13</t>
  </si>
  <si>
    <t>Объем межбюджетных трансфертов, предоставляемых другим бюджетам бюджетной системы Российской Федерации на  2023 год и плановый период 2024 и 2025 годов</t>
  </si>
  <si>
    <t>Непрограммные расходы органов местного самоуправления</t>
  </si>
  <si>
    <t>50 0 00 00000</t>
  </si>
  <si>
    <t>Закупка товаров, работ и услуг в сфере информационно-коммуникационных технологий</t>
  </si>
  <si>
    <t>Распределение расходов бюджета сельского поселения Песочное на 2024 и 2025  год по разделам, подразделам, целевым статьям расходов, видам расходов функциональной классификации расходов Российской Федерации</t>
  </si>
  <si>
    <t>Сумма, руб        2024</t>
  </si>
  <si>
    <t>Сумма, руб       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</si>
</sst>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4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Border="1"/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2" borderId="0" xfId="0" applyFont="1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H8" sqref="H8"/>
    </sheetView>
  </sheetViews>
  <sheetFormatPr defaultRowHeight="15" x14ac:dyDescent="0.25"/>
  <cols>
    <col min="2" max="2" width="29.28515625" bestFit="1" customWidth="1"/>
    <col min="3" max="3" width="35" bestFit="1" customWidth="1"/>
    <col min="4" max="4" width="9" customWidth="1"/>
    <col min="5" max="6" width="9.140625" customWidth="1"/>
  </cols>
  <sheetData>
    <row r="1" spans="2:8" ht="15.75" x14ac:dyDescent="0.25">
      <c r="B1" s="2"/>
      <c r="D1" s="24"/>
      <c r="E1" s="93"/>
      <c r="F1" s="93"/>
      <c r="G1" s="24" t="s">
        <v>255</v>
      </c>
      <c r="H1" s="24"/>
    </row>
    <row r="2" spans="2:8" x14ac:dyDescent="0.25">
      <c r="B2" s="5"/>
      <c r="D2" s="24"/>
      <c r="E2" s="93"/>
      <c r="F2" s="93"/>
      <c r="G2" s="24" t="s">
        <v>51</v>
      </c>
      <c r="H2" s="24"/>
    </row>
    <row r="3" spans="2:8" x14ac:dyDescent="0.25">
      <c r="B3" s="5"/>
      <c r="D3" s="24"/>
      <c r="E3" s="93"/>
      <c r="F3" s="93"/>
      <c r="G3" s="24" t="s">
        <v>52</v>
      </c>
      <c r="H3" s="24"/>
    </row>
    <row r="4" spans="2:8" x14ac:dyDescent="0.25">
      <c r="B4" s="10"/>
      <c r="D4" s="24"/>
      <c r="E4" s="93"/>
      <c r="F4" s="93"/>
      <c r="G4" s="24" t="s">
        <v>228</v>
      </c>
      <c r="H4" s="24"/>
    </row>
    <row r="5" spans="2:8" ht="15.75" x14ac:dyDescent="0.25">
      <c r="B5" s="11"/>
    </row>
    <row r="6" spans="2:8" ht="66" customHeight="1" thickBot="1" x14ac:dyDescent="0.3">
      <c r="B6" s="91" t="s">
        <v>257</v>
      </c>
      <c r="C6" s="94"/>
      <c r="D6" s="94"/>
      <c r="E6" s="12"/>
    </row>
    <row r="7" spans="2:8" ht="66" customHeight="1" thickBot="1" x14ac:dyDescent="0.3">
      <c r="B7" s="95" t="s">
        <v>103</v>
      </c>
      <c r="C7" s="96" t="s">
        <v>244</v>
      </c>
      <c r="D7" s="97">
        <v>2023</v>
      </c>
      <c r="E7" s="98">
        <v>2024</v>
      </c>
      <c r="F7" s="99">
        <v>2025</v>
      </c>
    </row>
    <row r="8" spans="2:8" ht="51" customHeight="1" thickBot="1" x14ac:dyDescent="0.3">
      <c r="B8" s="100"/>
      <c r="C8" s="101"/>
      <c r="D8" s="102" t="s">
        <v>256</v>
      </c>
      <c r="E8" s="103"/>
      <c r="F8" s="104"/>
    </row>
    <row r="9" spans="2:8" ht="65.25" customHeight="1" x14ac:dyDescent="0.25">
      <c r="B9" s="105" t="s">
        <v>245</v>
      </c>
      <c r="C9" s="106" t="s">
        <v>246</v>
      </c>
      <c r="D9" s="106">
        <v>100</v>
      </c>
      <c r="E9" s="106">
        <v>100</v>
      </c>
      <c r="F9" s="107">
        <v>100</v>
      </c>
    </row>
    <row r="10" spans="2:8" ht="66.75" customHeight="1" x14ac:dyDescent="0.25">
      <c r="B10" s="108" t="s">
        <v>247</v>
      </c>
      <c r="C10" s="109" t="s">
        <v>248</v>
      </c>
      <c r="D10" s="109">
        <v>100</v>
      </c>
      <c r="E10" s="109">
        <v>100</v>
      </c>
      <c r="F10" s="110">
        <v>100</v>
      </c>
    </row>
    <row r="11" spans="2:8" ht="110.25" x14ac:dyDescent="0.25">
      <c r="B11" s="108" t="s">
        <v>249</v>
      </c>
      <c r="C11" s="109" t="s">
        <v>250</v>
      </c>
      <c r="D11" s="109">
        <v>100</v>
      </c>
      <c r="E11" s="109">
        <v>100</v>
      </c>
      <c r="F11" s="110">
        <v>100</v>
      </c>
    </row>
    <row r="12" spans="2:8" ht="55.5" customHeight="1" x14ac:dyDescent="0.25">
      <c r="B12" s="108" t="s">
        <v>251</v>
      </c>
      <c r="C12" s="109" t="s">
        <v>252</v>
      </c>
      <c r="D12" s="109">
        <v>100</v>
      </c>
      <c r="E12" s="109">
        <v>100</v>
      </c>
      <c r="F12" s="110">
        <v>100</v>
      </c>
    </row>
    <row r="13" spans="2:8" ht="48" thickBot="1" x14ac:dyDescent="0.3">
      <c r="B13" s="111" t="s">
        <v>253</v>
      </c>
      <c r="C13" s="112" t="s">
        <v>254</v>
      </c>
      <c r="D13" s="112">
        <v>100</v>
      </c>
      <c r="E13" s="112">
        <v>100</v>
      </c>
      <c r="F13" s="113">
        <v>100</v>
      </c>
    </row>
    <row r="14" spans="2:8" ht="48.75" customHeight="1" x14ac:dyDescent="0.25">
      <c r="B14" s="7"/>
      <c r="E14" s="12"/>
    </row>
    <row r="15" spans="2:8" ht="52.5" customHeight="1" x14ac:dyDescent="0.25">
      <c r="B15" s="58"/>
      <c r="C15" s="58"/>
      <c r="D15" s="59"/>
      <c r="E15" s="12"/>
    </row>
    <row r="16" spans="2:8" ht="24.75" customHeight="1" x14ac:dyDescent="0.25">
      <c r="B16" s="56"/>
      <c r="C16" s="56"/>
      <c r="D16" s="57"/>
      <c r="E16" s="12"/>
    </row>
    <row r="17" spans="2:5" ht="81" customHeight="1" x14ac:dyDescent="0.25">
      <c r="B17" s="58"/>
      <c r="C17" s="60"/>
      <c r="D17" s="59"/>
      <c r="E17" s="12"/>
    </row>
    <row r="18" spans="2:5" x14ac:dyDescent="0.25">
      <c r="B18" s="56"/>
      <c r="C18" s="56"/>
      <c r="D18" s="57"/>
      <c r="E18" s="12"/>
    </row>
    <row r="19" spans="2:5" ht="76.5" customHeight="1" x14ac:dyDescent="0.25">
      <c r="B19" s="58"/>
      <c r="C19" s="58"/>
      <c r="D19" s="59"/>
      <c r="E19" s="12"/>
    </row>
    <row r="20" spans="2:5" ht="87.75" customHeight="1" x14ac:dyDescent="0.25">
      <c r="B20" s="58"/>
      <c r="C20" s="58"/>
      <c r="D20" s="59"/>
      <c r="E20" s="12"/>
    </row>
    <row r="21" spans="2:5" x14ac:dyDescent="0.25">
      <c r="B21" s="56"/>
      <c r="C21" s="56"/>
      <c r="D21" s="57"/>
      <c r="E21" s="12"/>
    </row>
    <row r="22" spans="2:5" ht="35.25" customHeight="1" x14ac:dyDescent="0.25">
      <c r="B22" s="56"/>
      <c r="C22" s="56"/>
      <c r="D22" s="57"/>
      <c r="E22" s="12"/>
    </row>
    <row r="23" spans="2:5" ht="29.25" customHeight="1" x14ac:dyDescent="0.25">
      <c r="B23" s="58"/>
      <c r="C23" s="58"/>
      <c r="D23" s="59"/>
      <c r="E23" s="12"/>
    </row>
    <row r="24" spans="2:5" ht="78.75" customHeight="1" x14ac:dyDescent="0.25">
      <c r="B24" s="61"/>
      <c r="C24" s="61"/>
      <c r="D24" s="59"/>
      <c r="E24" s="12"/>
    </row>
    <row r="25" spans="2:5" ht="46.5" customHeight="1" x14ac:dyDescent="0.25">
      <c r="B25" s="58"/>
      <c r="C25" s="58"/>
      <c r="D25" s="62"/>
      <c r="E25" s="12"/>
    </row>
    <row r="26" spans="2:5" ht="77.25" customHeight="1" x14ac:dyDescent="0.25">
      <c r="B26" s="58"/>
      <c r="C26" s="61"/>
      <c r="D26" s="59"/>
      <c r="E26" s="12"/>
    </row>
    <row r="27" spans="2:5" x14ac:dyDescent="0.25">
      <c r="B27" s="92"/>
      <c r="C27" s="92"/>
      <c r="D27" s="57"/>
      <c r="E27" s="12"/>
    </row>
    <row r="28" spans="2:5" ht="15.75" x14ac:dyDescent="0.25">
      <c r="B28" s="55"/>
      <c r="C28" s="15"/>
      <c r="D28" s="15"/>
    </row>
  </sheetData>
  <mergeCells count="5">
    <mergeCell ref="B6:D6"/>
    <mergeCell ref="B27:C27"/>
    <mergeCell ref="B7:B8"/>
    <mergeCell ref="C7:C8"/>
    <mergeCell ref="D8:F8"/>
  </mergeCells>
  <pageMargins left="0.70866141732283472" right="0.31496062992125984" top="0.55118110236220474" bottom="0.55118110236220474" header="0.31496062992125984" footer="0.31496062992125984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7" sqref="B7:E7"/>
    </sheetView>
  </sheetViews>
  <sheetFormatPr defaultRowHeight="15" x14ac:dyDescent="0.25"/>
  <cols>
    <col min="2" max="2" width="39.7109375" customWidth="1"/>
    <col min="3" max="3" width="36.7109375" customWidth="1"/>
    <col min="4" max="4" width="17.28515625" customWidth="1"/>
  </cols>
  <sheetData>
    <row r="1" spans="1:8" x14ac:dyDescent="0.25">
      <c r="A1" t="s">
        <v>260</v>
      </c>
      <c r="D1" s="24"/>
      <c r="E1" s="24" t="s">
        <v>289</v>
      </c>
    </row>
    <row r="2" spans="1:8" x14ac:dyDescent="0.25">
      <c r="D2" s="93" t="s">
        <v>51</v>
      </c>
      <c r="E2" s="93"/>
    </row>
    <row r="3" spans="1:8" x14ac:dyDescent="0.25">
      <c r="D3" s="93" t="s">
        <v>52</v>
      </c>
      <c r="E3" s="93"/>
    </row>
    <row r="4" spans="1:8" ht="15.75" x14ac:dyDescent="0.25">
      <c r="D4" s="13"/>
      <c r="E4" s="24" t="s">
        <v>228</v>
      </c>
    </row>
    <row r="5" spans="1:8" x14ac:dyDescent="0.25">
      <c r="A5" s="119"/>
      <c r="B5" s="119"/>
      <c r="C5" s="119"/>
      <c r="D5" s="119"/>
      <c r="E5" s="119"/>
      <c r="F5" s="119"/>
      <c r="G5" s="119"/>
      <c r="H5" s="119"/>
    </row>
    <row r="6" spans="1:8" ht="15.75" customHeight="1" x14ac:dyDescent="0.25">
      <c r="A6" s="119"/>
      <c r="B6" s="119"/>
      <c r="C6" s="119"/>
      <c r="D6" s="119"/>
      <c r="E6" s="119"/>
      <c r="F6" s="119"/>
      <c r="G6" s="119"/>
      <c r="H6" s="119"/>
    </row>
    <row r="7" spans="1:8" ht="15.75" x14ac:dyDescent="0.25">
      <c r="A7" s="8"/>
      <c r="B7" s="119" t="s">
        <v>279</v>
      </c>
      <c r="C7" s="119"/>
      <c r="D7" s="119"/>
      <c r="E7" s="119"/>
    </row>
    <row r="8" spans="1:8" ht="45.75" customHeight="1" x14ac:dyDescent="0.25">
      <c r="A8" s="119" t="s">
        <v>288</v>
      </c>
      <c r="B8" s="119"/>
      <c r="C8" s="119"/>
      <c r="D8" s="119"/>
      <c r="E8" s="8"/>
    </row>
    <row r="9" spans="1:8" ht="15.75" customHeight="1" x14ac:dyDescent="0.25">
      <c r="B9" s="120" t="s">
        <v>103</v>
      </c>
      <c r="C9" s="120" t="s">
        <v>280</v>
      </c>
      <c r="D9" s="120" t="s">
        <v>287</v>
      </c>
    </row>
    <row r="10" spans="1:8" x14ac:dyDescent="0.25">
      <c r="B10" s="120"/>
      <c r="C10" s="120"/>
      <c r="D10" s="120"/>
    </row>
    <row r="11" spans="1:8" ht="15.75" x14ac:dyDescent="0.25">
      <c r="B11" s="109">
        <v>1</v>
      </c>
      <c r="C11" s="109">
        <v>2</v>
      </c>
      <c r="D11" s="109">
        <v>3</v>
      </c>
    </row>
    <row r="12" spans="1:8" ht="63.75" customHeight="1" x14ac:dyDescent="0.25">
      <c r="B12" s="129" t="s">
        <v>281</v>
      </c>
      <c r="C12" s="109" t="s">
        <v>282</v>
      </c>
      <c r="D12" s="127">
        <v>0</v>
      </c>
    </row>
    <row r="13" spans="1:8" ht="36" customHeight="1" x14ac:dyDescent="0.25">
      <c r="B13" s="129" t="s">
        <v>283</v>
      </c>
      <c r="C13" s="128" t="s">
        <v>284</v>
      </c>
      <c r="D13" s="127">
        <v>13968738</v>
      </c>
    </row>
    <row r="14" spans="1:8" ht="36" customHeight="1" x14ac:dyDescent="0.25">
      <c r="B14" s="129" t="s">
        <v>285</v>
      </c>
      <c r="C14" s="128" t="s">
        <v>286</v>
      </c>
      <c r="D14" s="127">
        <v>13968738</v>
      </c>
    </row>
  </sheetData>
  <mergeCells count="6">
    <mergeCell ref="A5:H6"/>
    <mergeCell ref="B7:E7"/>
    <mergeCell ref="A8:D8"/>
    <mergeCell ref="C9:C10"/>
    <mergeCell ref="D9:D10"/>
    <mergeCell ref="B9:B1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30" sqref="C30"/>
    </sheetView>
  </sheetViews>
  <sheetFormatPr defaultRowHeight="15" x14ac:dyDescent="0.25"/>
  <cols>
    <col min="2" max="2" width="39.7109375" customWidth="1"/>
    <col min="3" max="3" width="36.7109375" customWidth="1"/>
    <col min="4" max="5" width="17.28515625" customWidth="1"/>
  </cols>
  <sheetData>
    <row r="1" spans="1:8" x14ac:dyDescent="0.25">
      <c r="A1" t="s">
        <v>260</v>
      </c>
      <c r="D1" s="24"/>
      <c r="E1" s="24" t="s">
        <v>293</v>
      </c>
    </row>
    <row r="2" spans="1:8" x14ac:dyDescent="0.25">
      <c r="D2" s="138" t="s">
        <v>51</v>
      </c>
      <c r="E2" s="138"/>
    </row>
    <row r="3" spans="1:8" x14ac:dyDescent="0.25">
      <c r="D3" s="93" t="s">
        <v>52</v>
      </c>
      <c r="E3" s="93"/>
    </row>
    <row r="4" spans="1:8" ht="15.75" x14ac:dyDescent="0.25">
      <c r="D4" s="13"/>
      <c r="E4" s="24" t="s">
        <v>228</v>
      </c>
    </row>
    <row r="5" spans="1:8" x14ac:dyDescent="0.25">
      <c r="A5" s="119"/>
      <c r="B5" s="119"/>
      <c r="C5" s="119"/>
      <c r="D5" s="119"/>
      <c r="E5" s="119"/>
      <c r="F5" s="119"/>
      <c r="G5" s="119"/>
      <c r="H5" s="119"/>
    </row>
    <row r="6" spans="1:8" ht="15.75" customHeight="1" x14ac:dyDescent="0.25">
      <c r="A6" s="119"/>
      <c r="B6" s="119"/>
      <c r="C6" s="119"/>
      <c r="D6" s="119"/>
      <c r="E6" s="119"/>
      <c r="F6" s="119"/>
      <c r="G6" s="119"/>
      <c r="H6" s="119"/>
    </row>
    <row r="7" spans="1:8" ht="15.75" x14ac:dyDescent="0.25">
      <c r="A7" s="8"/>
      <c r="B7" s="119" t="s">
        <v>279</v>
      </c>
      <c r="C7" s="119"/>
      <c r="D7" s="119"/>
      <c r="E7" s="119"/>
    </row>
    <row r="8" spans="1:8" ht="45.75" customHeight="1" x14ac:dyDescent="0.25">
      <c r="A8" s="119" t="s">
        <v>290</v>
      </c>
      <c r="B8" s="119"/>
      <c r="C8" s="119"/>
      <c r="D8" s="119"/>
      <c r="E8" s="8"/>
    </row>
    <row r="9" spans="1:8" ht="15.75" customHeight="1" x14ac:dyDescent="0.25">
      <c r="B9" s="120" t="s">
        <v>103</v>
      </c>
      <c r="C9" s="120" t="s">
        <v>280</v>
      </c>
      <c r="D9" s="130" t="s">
        <v>276</v>
      </c>
      <c r="E9" s="131"/>
    </row>
    <row r="10" spans="1:8" ht="15.75" customHeight="1" x14ac:dyDescent="0.25">
      <c r="B10" s="120"/>
      <c r="C10" s="120"/>
      <c r="D10" s="132"/>
      <c r="E10" s="133"/>
    </row>
    <row r="11" spans="1:8" ht="15" customHeight="1" x14ac:dyDescent="0.25">
      <c r="B11" s="120"/>
      <c r="C11" s="120"/>
      <c r="D11" s="9">
        <v>2024</v>
      </c>
      <c r="E11" s="9">
        <v>2025</v>
      </c>
    </row>
    <row r="12" spans="1:8" ht="15.75" x14ac:dyDescent="0.25">
      <c r="B12" s="109">
        <v>1</v>
      </c>
      <c r="C12" s="109">
        <v>2</v>
      </c>
      <c r="D12" s="109">
        <v>3</v>
      </c>
      <c r="E12" s="109">
        <v>3</v>
      </c>
    </row>
    <row r="13" spans="1:8" ht="63.75" customHeight="1" x14ac:dyDescent="0.25">
      <c r="B13" s="129" t="s">
        <v>281</v>
      </c>
      <c r="C13" s="109" t="s">
        <v>282</v>
      </c>
      <c r="D13" s="127">
        <v>0</v>
      </c>
      <c r="E13" s="127">
        <v>0</v>
      </c>
    </row>
    <row r="14" spans="1:8" ht="36" customHeight="1" x14ac:dyDescent="0.25">
      <c r="B14" s="129" t="s">
        <v>283</v>
      </c>
      <c r="C14" s="128" t="s">
        <v>284</v>
      </c>
      <c r="D14" s="127">
        <v>9697408</v>
      </c>
      <c r="E14" s="127">
        <v>7508175</v>
      </c>
    </row>
    <row r="15" spans="1:8" ht="36" customHeight="1" x14ac:dyDescent="0.25">
      <c r="B15" s="129" t="s">
        <v>285</v>
      </c>
      <c r="C15" s="128" t="s">
        <v>286</v>
      </c>
      <c r="D15" s="127">
        <v>9697408</v>
      </c>
      <c r="E15" s="127">
        <v>7508175</v>
      </c>
    </row>
  </sheetData>
  <mergeCells count="6">
    <mergeCell ref="A5:H6"/>
    <mergeCell ref="B7:E7"/>
    <mergeCell ref="A8:D8"/>
    <mergeCell ref="B9:B11"/>
    <mergeCell ref="C9:C11"/>
    <mergeCell ref="D9:E10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11" sqref="H11"/>
    </sheetView>
  </sheetViews>
  <sheetFormatPr defaultRowHeight="15" x14ac:dyDescent="0.25"/>
  <cols>
    <col min="1" max="1" width="26.140625" customWidth="1"/>
    <col min="2" max="2" width="53.140625" customWidth="1"/>
    <col min="3" max="3" width="17.85546875" customWidth="1"/>
    <col min="4" max="4" width="15.7109375" customWidth="1"/>
    <col min="5" max="5" width="17.42578125" customWidth="1"/>
    <col min="8" max="8" width="10" customWidth="1"/>
  </cols>
  <sheetData>
    <row r="1" spans="1:11" x14ac:dyDescent="0.25">
      <c r="A1" t="s">
        <v>260</v>
      </c>
      <c r="C1" s="137" t="s">
        <v>294</v>
      </c>
      <c r="D1" s="137"/>
      <c r="E1" s="137"/>
      <c r="F1" s="137"/>
    </row>
    <row r="2" spans="1:11" x14ac:dyDescent="0.25">
      <c r="B2" s="137" t="s">
        <v>51</v>
      </c>
      <c r="C2" s="137"/>
      <c r="D2" s="137"/>
      <c r="E2" s="137"/>
      <c r="F2" s="137"/>
    </row>
    <row r="3" spans="1:11" x14ac:dyDescent="0.25">
      <c r="B3" s="137" t="s">
        <v>52</v>
      </c>
      <c r="C3" s="137"/>
      <c r="D3" s="137"/>
      <c r="E3" s="137"/>
      <c r="F3" s="137"/>
    </row>
    <row r="4" spans="1:11" x14ac:dyDescent="0.25">
      <c r="B4" s="137" t="s">
        <v>226</v>
      </c>
      <c r="C4" s="137"/>
      <c r="D4" s="137"/>
      <c r="E4" s="137"/>
      <c r="F4" s="137"/>
    </row>
    <row r="5" spans="1:11" ht="49.5" customHeight="1" x14ac:dyDescent="0.25">
      <c r="A5" s="72" t="s">
        <v>295</v>
      </c>
      <c r="B5" s="72"/>
      <c r="C5" s="72"/>
      <c r="D5" s="72"/>
      <c r="E5" s="72"/>
      <c r="F5" s="72"/>
      <c r="H5" s="4"/>
      <c r="I5" s="4"/>
      <c r="J5" s="4"/>
      <c r="K5" s="4"/>
    </row>
    <row r="6" spans="1:11" ht="15.75" x14ac:dyDescent="0.25">
      <c r="B6" s="4"/>
      <c r="C6" s="4"/>
      <c r="D6" s="4"/>
      <c r="E6" s="4"/>
      <c r="F6" s="14"/>
    </row>
    <row r="7" spans="1:11" ht="28.5" customHeight="1" x14ac:dyDescent="0.25">
      <c r="A7" s="79" t="s">
        <v>0</v>
      </c>
      <c r="B7" s="79" t="s">
        <v>1</v>
      </c>
      <c r="C7" s="134" t="s">
        <v>214</v>
      </c>
      <c r="D7" s="135"/>
      <c r="E7" s="136"/>
    </row>
    <row r="8" spans="1:11" x14ac:dyDescent="0.25">
      <c r="A8" s="80"/>
      <c r="B8" s="80"/>
      <c r="C8" s="63">
        <v>2023</v>
      </c>
      <c r="D8" s="63">
        <v>2024</v>
      </c>
      <c r="E8" s="63">
        <v>2025</v>
      </c>
    </row>
    <row r="9" spans="1:11" ht="57" customHeight="1" x14ac:dyDescent="0.25">
      <c r="A9" s="22" t="s">
        <v>46</v>
      </c>
      <c r="B9" s="21" t="s">
        <v>215</v>
      </c>
      <c r="C9" s="32">
        <v>293942</v>
      </c>
      <c r="D9" s="32">
        <v>306888</v>
      </c>
      <c r="E9" s="32">
        <v>317475</v>
      </c>
    </row>
    <row r="10" spans="1:11" ht="76.5" customHeight="1" x14ac:dyDescent="0.25">
      <c r="A10" s="22" t="s">
        <v>44</v>
      </c>
      <c r="B10" s="21" t="s">
        <v>45</v>
      </c>
      <c r="C10" s="32">
        <v>2500775</v>
      </c>
      <c r="D10" s="32">
        <v>2500775</v>
      </c>
      <c r="E10" s="32">
        <v>2500775</v>
      </c>
    </row>
    <row r="11" spans="1:11" ht="54" customHeight="1" x14ac:dyDescent="0.25">
      <c r="A11" s="22" t="s">
        <v>216</v>
      </c>
      <c r="B11" s="21" t="s">
        <v>217</v>
      </c>
      <c r="C11" s="32">
        <v>8261000</v>
      </c>
      <c r="D11" s="32">
        <v>3858000</v>
      </c>
      <c r="E11" s="32">
        <v>1549000</v>
      </c>
    </row>
    <row r="12" spans="1:11" ht="36.75" customHeight="1" x14ac:dyDescent="0.25">
      <c r="A12" s="22" t="s">
        <v>48</v>
      </c>
      <c r="B12" s="21" t="s">
        <v>218</v>
      </c>
      <c r="C12" s="32">
        <v>3831</v>
      </c>
      <c r="D12" s="32">
        <v>4435</v>
      </c>
      <c r="E12" s="32">
        <v>4435</v>
      </c>
    </row>
    <row r="13" spans="1:11" x14ac:dyDescent="0.25">
      <c r="A13" s="20"/>
      <c r="B13" s="23" t="s">
        <v>219</v>
      </c>
      <c r="C13" s="52">
        <f>SUM(C9:C12)</f>
        <v>11059548</v>
      </c>
      <c r="D13" s="52">
        <f>SUM(D9:D12)</f>
        <v>6670098</v>
      </c>
      <c r="E13" s="52">
        <f>SUM(E9:E12)</f>
        <v>4371685</v>
      </c>
    </row>
  </sheetData>
  <mergeCells count="8">
    <mergeCell ref="A7:A8"/>
    <mergeCell ref="B7:B8"/>
    <mergeCell ref="C7:E7"/>
    <mergeCell ref="C1:F1"/>
    <mergeCell ref="B2:F2"/>
    <mergeCell ref="B3:F3"/>
    <mergeCell ref="B4:F4"/>
    <mergeCell ref="A5:F5"/>
  </mergeCells>
  <pageMargins left="0.70866141732283472" right="0.31496062992125984" top="0.55118110236220474" bottom="0.55118110236220474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workbookViewId="0">
      <selection activeCell="D14" sqref="D14"/>
    </sheetView>
  </sheetViews>
  <sheetFormatPr defaultRowHeight="15" x14ac:dyDescent="0.25"/>
  <cols>
    <col min="1" max="1" width="26.5703125" customWidth="1"/>
    <col min="2" max="2" width="82.140625" customWidth="1"/>
    <col min="3" max="3" width="15.7109375" customWidth="1"/>
    <col min="4" max="4" width="14.5703125" customWidth="1"/>
    <col min="5" max="5" width="15.5703125" customWidth="1"/>
  </cols>
  <sheetData>
    <row r="1" spans="1:5" x14ac:dyDescent="0.25">
      <c r="C1" s="137" t="s">
        <v>297</v>
      </c>
      <c r="D1" s="137"/>
      <c r="E1" s="137"/>
    </row>
    <row r="2" spans="1:5" ht="15" customHeight="1" x14ac:dyDescent="0.25">
      <c r="A2" s="5"/>
      <c r="B2" s="137" t="s">
        <v>51</v>
      </c>
      <c r="C2" s="137"/>
      <c r="D2" s="137"/>
      <c r="E2" s="137"/>
    </row>
    <row r="3" spans="1:5" ht="12" customHeight="1" x14ac:dyDescent="0.25">
      <c r="A3" s="5"/>
      <c r="B3" s="137" t="s">
        <v>52</v>
      </c>
      <c r="C3" s="137"/>
      <c r="D3" s="137"/>
      <c r="E3" s="137"/>
    </row>
    <row r="4" spans="1:5" x14ac:dyDescent="0.25">
      <c r="A4" s="10"/>
      <c r="B4" s="10"/>
      <c r="C4" s="137" t="s">
        <v>228</v>
      </c>
      <c r="D4" s="137"/>
      <c r="E4" s="137"/>
    </row>
    <row r="5" spans="1:5" ht="63" customHeight="1" x14ac:dyDescent="0.25">
      <c r="A5" s="72" t="s">
        <v>298</v>
      </c>
      <c r="B5" s="72"/>
      <c r="C5" s="72"/>
      <c r="D5" s="72"/>
      <c r="E5" s="72"/>
    </row>
    <row r="6" spans="1:5" x14ac:dyDescent="0.25">
      <c r="A6" s="10"/>
      <c r="B6" s="10"/>
      <c r="C6" s="5"/>
    </row>
    <row r="7" spans="1:5" ht="42.75" customHeight="1" x14ac:dyDescent="0.25">
      <c r="A7" s="71" t="s">
        <v>220</v>
      </c>
      <c r="B7" s="71"/>
      <c r="C7" s="71"/>
      <c r="D7" s="71"/>
      <c r="E7" s="71"/>
    </row>
    <row r="8" spans="1:5" ht="18" customHeight="1" x14ac:dyDescent="0.25">
      <c r="A8" s="63" t="s">
        <v>53</v>
      </c>
      <c r="B8" s="63" t="s">
        <v>103</v>
      </c>
      <c r="C8" s="63">
        <v>2023</v>
      </c>
      <c r="D8" s="63">
        <v>2024</v>
      </c>
      <c r="E8" s="63">
        <v>2025</v>
      </c>
    </row>
    <row r="9" spans="1:5" ht="33.75" customHeight="1" x14ac:dyDescent="0.25">
      <c r="A9" s="9">
        <v>120</v>
      </c>
      <c r="B9" s="21" t="s">
        <v>221</v>
      </c>
      <c r="C9" s="32">
        <v>7000</v>
      </c>
      <c r="D9" s="32">
        <v>7000</v>
      </c>
      <c r="E9" s="32">
        <v>7000</v>
      </c>
    </row>
    <row r="10" spans="1:5" ht="15.75" x14ac:dyDescent="0.25">
      <c r="A10" s="9">
        <v>127</v>
      </c>
      <c r="B10" s="21" t="s">
        <v>222</v>
      </c>
      <c r="C10" s="32">
        <v>194563</v>
      </c>
      <c r="D10" s="32">
        <v>50000</v>
      </c>
      <c r="E10" s="32">
        <v>50000</v>
      </c>
    </row>
    <row r="11" spans="1:5" ht="21" customHeight="1" x14ac:dyDescent="0.25">
      <c r="A11" s="9">
        <v>130</v>
      </c>
      <c r="B11" s="21" t="s">
        <v>223</v>
      </c>
      <c r="C11" s="32">
        <v>109890</v>
      </c>
      <c r="D11" s="32">
        <v>0</v>
      </c>
      <c r="E11" s="32">
        <v>0</v>
      </c>
    </row>
    <row r="12" spans="1:5" ht="21" customHeight="1" x14ac:dyDescent="0.25">
      <c r="A12" s="9">
        <v>140</v>
      </c>
      <c r="B12" s="21" t="s">
        <v>224</v>
      </c>
      <c r="C12" s="32">
        <v>87161</v>
      </c>
      <c r="D12" s="32">
        <v>0</v>
      </c>
      <c r="E12" s="32">
        <v>0</v>
      </c>
    </row>
    <row r="13" spans="1:5" ht="21" customHeight="1" x14ac:dyDescent="0.25">
      <c r="A13" s="9">
        <v>195</v>
      </c>
      <c r="B13" s="21" t="s">
        <v>225</v>
      </c>
      <c r="C13" s="32">
        <v>40000</v>
      </c>
      <c r="D13" s="32">
        <v>0</v>
      </c>
      <c r="E13" s="32">
        <v>0</v>
      </c>
    </row>
    <row r="14" spans="1:5" ht="21" customHeight="1" x14ac:dyDescent="0.25">
      <c r="A14" s="9"/>
      <c r="B14" s="23" t="s">
        <v>219</v>
      </c>
      <c r="C14" s="52">
        <f>C9+C10+C11+C12+C13</f>
        <v>438614</v>
      </c>
      <c r="D14" s="52">
        <f t="shared" ref="D14:E14" si="0">D9+D10+D11+D12+D13</f>
        <v>57000</v>
      </c>
      <c r="E14" s="52">
        <f t="shared" si="0"/>
        <v>57000</v>
      </c>
    </row>
    <row r="15" spans="1:5" ht="21" customHeight="1" x14ac:dyDescent="0.25">
      <c r="A15" s="13"/>
    </row>
    <row r="16" spans="1:5" ht="21" customHeight="1" x14ac:dyDescent="0.25">
      <c r="A16" s="15"/>
      <c r="B16" s="15"/>
      <c r="C16" s="16"/>
    </row>
    <row r="17" spans="1:3" ht="21" customHeight="1" x14ac:dyDescent="0.25">
      <c r="A17" s="15"/>
      <c r="B17" s="15"/>
      <c r="C17" s="16"/>
    </row>
    <row r="18" spans="1:3" ht="21" customHeight="1" x14ac:dyDescent="0.25">
      <c r="A18" s="15"/>
      <c r="B18" s="15"/>
      <c r="C18" s="16"/>
    </row>
    <row r="19" spans="1:3" ht="21" customHeight="1" x14ac:dyDescent="0.25">
      <c r="A19" s="17"/>
      <c r="B19" s="17"/>
      <c r="C19" s="18"/>
    </row>
    <row r="20" spans="1:3" ht="21" customHeight="1" x14ac:dyDescent="0.25">
      <c r="A20" s="15"/>
      <c r="B20" s="15"/>
      <c r="C20" s="16"/>
    </row>
    <row r="21" spans="1:3" ht="21" customHeight="1" x14ac:dyDescent="0.25">
      <c r="A21" s="17"/>
      <c r="B21" s="17"/>
      <c r="C21" s="18"/>
    </row>
    <row r="22" spans="1:3" ht="21" customHeight="1" x14ac:dyDescent="0.25">
      <c r="A22" s="15"/>
      <c r="B22" s="15"/>
      <c r="C22" s="16"/>
    </row>
    <row r="23" spans="1:3" ht="21" customHeight="1" x14ac:dyDescent="0.25">
      <c r="A23" s="15"/>
      <c r="B23" s="15"/>
      <c r="C23" s="16"/>
    </row>
    <row r="24" spans="1:3" ht="21" customHeight="1" x14ac:dyDescent="0.25">
      <c r="A24" s="17"/>
      <c r="B24" s="17"/>
      <c r="C24" s="18"/>
    </row>
    <row r="25" spans="1:3" ht="21" customHeight="1" x14ac:dyDescent="0.25">
      <c r="A25" s="15"/>
      <c r="B25" s="15"/>
      <c r="C25" s="16"/>
    </row>
    <row r="26" spans="1:3" ht="21" customHeight="1" x14ac:dyDescent="0.25">
      <c r="A26" s="17"/>
      <c r="B26" s="17"/>
      <c r="C26" s="18"/>
    </row>
    <row r="27" spans="1:3" ht="21" customHeight="1" x14ac:dyDescent="0.25">
      <c r="A27" s="15"/>
      <c r="B27" s="15"/>
      <c r="C27" s="16"/>
    </row>
    <row r="28" spans="1:3" ht="21" customHeight="1" x14ac:dyDescent="0.25">
      <c r="A28" s="15"/>
      <c r="B28" s="15"/>
      <c r="C28" s="16"/>
    </row>
    <row r="29" spans="1:3" ht="21" customHeight="1" x14ac:dyDescent="0.25">
      <c r="A29" s="17"/>
      <c r="B29" s="17"/>
      <c r="C29" s="18"/>
    </row>
    <row r="30" spans="1:3" ht="21" customHeight="1" x14ac:dyDescent="0.25">
      <c r="A30" s="15"/>
      <c r="B30" s="15"/>
      <c r="C30" s="16"/>
    </row>
    <row r="31" spans="1:3" ht="21" customHeight="1" x14ac:dyDescent="0.25">
      <c r="A31" s="15"/>
      <c r="B31" s="15"/>
      <c r="C31" s="16"/>
    </row>
    <row r="32" spans="1:3" ht="21" customHeight="1" x14ac:dyDescent="0.25">
      <c r="A32" s="15"/>
      <c r="B32" s="15"/>
      <c r="C32" s="16"/>
    </row>
    <row r="33" spans="1:3" ht="21" customHeight="1" x14ac:dyDescent="0.25">
      <c r="A33" s="15"/>
      <c r="B33" s="15"/>
      <c r="C33" s="16"/>
    </row>
    <row r="34" spans="1:3" ht="21" customHeight="1" x14ac:dyDescent="0.25">
      <c r="A34" s="15"/>
      <c r="B34" s="15"/>
      <c r="C34" s="16"/>
    </row>
    <row r="35" spans="1:3" x14ac:dyDescent="0.25">
      <c r="A35" s="15"/>
      <c r="B35" s="15"/>
      <c r="C35" s="19"/>
    </row>
    <row r="36" spans="1:3" x14ac:dyDescent="0.25">
      <c r="A36" s="15"/>
      <c r="B36" s="15"/>
      <c r="C36" s="15"/>
    </row>
    <row r="37" spans="1:3" x14ac:dyDescent="0.25">
      <c r="C37" s="1"/>
    </row>
  </sheetData>
  <mergeCells count="6">
    <mergeCell ref="A7:E7"/>
    <mergeCell ref="C1:E1"/>
    <mergeCell ref="B2:E2"/>
    <mergeCell ref="B3:E3"/>
    <mergeCell ref="C4:E4"/>
    <mergeCell ref="A5:E5"/>
  </mergeCells>
  <pageMargins left="0.70866141732283472" right="0.31496062992125984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B13" sqref="B13"/>
    </sheetView>
  </sheetViews>
  <sheetFormatPr defaultRowHeight="15" x14ac:dyDescent="0.25"/>
  <cols>
    <col min="1" max="1" width="29.85546875" customWidth="1"/>
    <col min="2" max="2" width="50.28515625" customWidth="1"/>
    <col min="3" max="3" width="19.28515625" customWidth="1"/>
  </cols>
  <sheetData>
    <row r="1" spans="1:4" ht="15.75" x14ac:dyDescent="0.25">
      <c r="A1" s="2" t="s">
        <v>260</v>
      </c>
      <c r="C1" s="24" t="s">
        <v>258</v>
      </c>
    </row>
    <row r="2" spans="1:4" x14ac:dyDescent="0.25">
      <c r="A2" s="5"/>
      <c r="C2" s="24" t="s">
        <v>51</v>
      </c>
    </row>
    <row r="3" spans="1:4" x14ac:dyDescent="0.25">
      <c r="A3" s="5"/>
      <c r="C3" s="24" t="s">
        <v>52</v>
      </c>
    </row>
    <row r="4" spans="1:4" x14ac:dyDescent="0.25">
      <c r="A4" s="10"/>
      <c r="C4" s="24" t="s">
        <v>228</v>
      </c>
    </row>
    <row r="5" spans="1:4" ht="15.75" x14ac:dyDescent="0.25">
      <c r="A5" s="11"/>
    </row>
    <row r="6" spans="1:4" ht="51" customHeight="1" x14ac:dyDescent="0.25">
      <c r="A6" s="72" t="s">
        <v>243</v>
      </c>
      <c r="B6" s="72"/>
      <c r="C6" s="72"/>
    </row>
    <row r="7" spans="1:4" ht="15.75" x14ac:dyDescent="0.25">
      <c r="A7" s="7"/>
    </row>
    <row r="8" spans="1:4" ht="32.25" customHeight="1" x14ac:dyDescent="0.25">
      <c r="A8" s="76" t="s">
        <v>0</v>
      </c>
      <c r="B8" s="76" t="s">
        <v>1</v>
      </c>
      <c r="C8" s="76" t="s">
        <v>102</v>
      </c>
      <c r="D8" s="12"/>
    </row>
    <row r="9" spans="1:4" x14ac:dyDescent="0.25">
      <c r="A9" s="76"/>
      <c r="B9" s="76"/>
      <c r="C9" s="76"/>
      <c r="D9" s="12"/>
    </row>
    <row r="10" spans="1:4" x14ac:dyDescent="0.25">
      <c r="A10" s="22">
        <v>1</v>
      </c>
      <c r="B10" s="22">
        <v>2</v>
      </c>
      <c r="C10" s="22">
        <v>3</v>
      </c>
      <c r="D10" s="12"/>
    </row>
    <row r="11" spans="1:4" ht="36" customHeight="1" x14ac:dyDescent="0.25">
      <c r="A11" s="23" t="s">
        <v>2</v>
      </c>
      <c r="B11" s="23" t="s">
        <v>3</v>
      </c>
      <c r="C11" s="48">
        <f>C12+C14+C19+C24+C26</f>
        <v>2909190</v>
      </c>
      <c r="D11" s="12"/>
    </row>
    <row r="12" spans="1:4" x14ac:dyDescent="0.25">
      <c r="A12" s="23" t="s">
        <v>4</v>
      </c>
      <c r="B12" s="23" t="s">
        <v>5</v>
      </c>
      <c r="C12" s="48">
        <f>C13</f>
        <v>472650</v>
      </c>
      <c r="D12" s="12"/>
    </row>
    <row r="13" spans="1:4" ht="86.25" customHeight="1" x14ac:dyDescent="0.25">
      <c r="A13" s="21" t="s">
        <v>6</v>
      </c>
      <c r="B13" s="21" t="s">
        <v>7</v>
      </c>
      <c r="C13" s="49">
        <v>472650</v>
      </c>
      <c r="D13" s="12"/>
    </row>
    <row r="14" spans="1:4" ht="34.5" customHeight="1" x14ac:dyDescent="0.25">
      <c r="A14" s="23" t="s">
        <v>8</v>
      </c>
      <c r="B14" s="23" t="s">
        <v>9</v>
      </c>
      <c r="C14" s="48">
        <f>C15+C16+C17+C18</f>
        <v>750000</v>
      </c>
      <c r="D14" s="12"/>
    </row>
    <row r="15" spans="1:4" ht="43.5" customHeight="1" x14ac:dyDescent="0.25">
      <c r="A15" s="21" t="s">
        <v>10</v>
      </c>
      <c r="B15" s="21" t="s">
        <v>11</v>
      </c>
      <c r="C15" s="49">
        <v>360570</v>
      </c>
      <c r="D15" s="12"/>
    </row>
    <row r="16" spans="1:4" ht="61.5" customHeight="1" x14ac:dyDescent="0.25">
      <c r="A16" s="21" t="s">
        <v>12</v>
      </c>
      <c r="B16" s="21" t="s">
        <v>13</v>
      </c>
      <c r="C16" s="49">
        <v>2530</v>
      </c>
      <c r="D16" s="12"/>
    </row>
    <row r="17" spans="1:4" ht="65.25" customHeight="1" x14ac:dyDescent="0.25">
      <c r="A17" s="21" t="s">
        <v>14</v>
      </c>
      <c r="B17" s="21" t="s">
        <v>15</v>
      </c>
      <c r="C17" s="49">
        <v>433180</v>
      </c>
      <c r="D17" s="12"/>
    </row>
    <row r="18" spans="1:4" ht="66.75" customHeight="1" x14ac:dyDescent="0.25">
      <c r="A18" s="21" t="s">
        <v>16</v>
      </c>
      <c r="B18" s="21" t="s">
        <v>17</v>
      </c>
      <c r="C18" s="50">
        <v>-46280</v>
      </c>
      <c r="D18" s="12"/>
    </row>
    <row r="19" spans="1:4" x14ac:dyDescent="0.25">
      <c r="A19" s="23" t="s">
        <v>18</v>
      </c>
      <c r="B19" s="23" t="s">
        <v>19</v>
      </c>
      <c r="C19" s="48">
        <f>C20+C21</f>
        <v>1190000</v>
      </c>
      <c r="D19" s="12"/>
    </row>
    <row r="20" spans="1:4" ht="55.5" customHeight="1" x14ac:dyDescent="0.25">
      <c r="A20" s="21" t="s">
        <v>20</v>
      </c>
      <c r="B20" s="21" t="s">
        <v>21</v>
      </c>
      <c r="C20" s="49">
        <v>502000</v>
      </c>
      <c r="D20" s="12"/>
    </row>
    <row r="21" spans="1:4" x14ac:dyDescent="0.25">
      <c r="A21" s="21" t="s">
        <v>22</v>
      </c>
      <c r="B21" s="21" t="s">
        <v>23</v>
      </c>
      <c r="C21" s="48">
        <f>C22+C23</f>
        <v>688000</v>
      </c>
      <c r="D21" s="12"/>
    </row>
    <row r="22" spans="1:4" ht="48.75" customHeight="1" x14ac:dyDescent="0.25">
      <c r="A22" s="21" t="s">
        <v>24</v>
      </c>
      <c r="B22" s="21" t="s">
        <v>25</v>
      </c>
      <c r="C22" s="49">
        <v>335000</v>
      </c>
      <c r="D22" s="12"/>
    </row>
    <row r="23" spans="1:4" ht="52.5" customHeight="1" x14ac:dyDescent="0.25">
      <c r="A23" s="21" t="s">
        <v>26</v>
      </c>
      <c r="B23" s="21" t="s">
        <v>27</v>
      </c>
      <c r="C23" s="49">
        <v>353000</v>
      </c>
      <c r="D23" s="12"/>
    </row>
    <row r="24" spans="1:4" ht="24.75" customHeight="1" x14ac:dyDescent="0.25">
      <c r="A24" s="23" t="s">
        <v>28</v>
      </c>
      <c r="B24" s="23" t="s">
        <v>29</v>
      </c>
      <c r="C24" s="48">
        <f>C25</f>
        <v>16000</v>
      </c>
      <c r="D24" s="12"/>
    </row>
    <row r="25" spans="1:4" ht="81" customHeight="1" x14ac:dyDescent="0.25">
      <c r="A25" s="21" t="s">
        <v>30</v>
      </c>
      <c r="B25" s="46" t="s">
        <v>31</v>
      </c>
      <c r="C25" s="49">
        <v>16000</v>
      </c>
      <c r="D25" s="12"/>
    </row>
    <row r="26" spans="1:4" ht="42.75" x14ac:dyDescent="0.25">
      <c r="A26" s="23" t="s">
        <v>32</v>
      </c>
      <c r="B26" s="23" t="s">
        <v>33</v>
      </c>
      <c r="C26" s="48">
        <f>C27+C28</f>
        <v>480540</v>
      </c>
      <c r="D26" s="12"/>
    </row>
    <row r="27" spans="1:4" ht="76.5" customHeight="1" x14ac:dyDescent="0.25">
      <c r="A27" s="21" t="s">
        <v>34</v>
      </c>
      <c r="B27" s="21" t="s">
        <v>35</v>
      </c>
      <c r="C27" s="49">
        <v>28740</v>
      </c>
      <c r="D27" s="12"/>
    </row>
    <row r="28" spans="1:4" ht="87.75" customHeight="1" x14ac:dyDescent="0.25">
      <c r="A28" s="21" t="s">
        <v>36</v>
      </c>
      <c r="B28" s="21" t="s">
        <v>37</v>
      </c>
      <c r="C28" s="49">
        <v>451800</v>
      </c>
      <c r="D28" s="12"/>
    </row>
    <row r="29" spans="1:4" x14ac:dyDescent="0.25">
      <c r="A29" s="23" t="s">
        <v>38</v>
      </c>
      <c r="B29" s="23" t="s">
        <v>39</v>
      </c>
      <c r="C29" s="48">
        <f>C30</f>
        <v>11059548</v>
      </c>
      <c r="D29" s="12"/>
    </row>
    <row r="30" spans="1:4" ht="35.25" customHeight="1" x14ac:dyDescent="0.25">
      <c r="A30" s="23" t="s">
        <v>40</v>
      </c>
      <c r="B30" s="23" t="s">
        <v>41</v>
      </c>
      <c r="C30" s="48">
        <f>SUM(C31+C32+C33+C34)</f>
        <v>11059548</v>
      </c>
      <c r="D30" s="12"/>
    </row>
    <row r="31" spans="1:4" ht="29.25" customHeight="1" x14ac:dyDescent="0.25">
      <c r="A31" s="21" t="s">
        <v>42</v>
      </c>
      <c r="B31" s="21" t="s">
        <v>43</v>
      </c>
      <c r="C31" s="49">
        <v>8261000</v>
      </c>
      <c r="D31" s="12"/>
    </row>
    <row r="32" spans="1:4" ht="78.75" customHeight="1" x14ac:dyDescent="0.25">
      <c r="A32" s="47" t="s">
        <v>44</v>
      </c>
      <c r="B32" s="47" t="s">
        <v>45</v>
      </c>
      <c r="C32" s="49">
        <v>2500775</v>
      </c>
      <c r="D32" s="12"/>
    </row>
    <row r="33" spans="1:4" ht="46.5" customHeight="1" x14ac:dyDescent="0.25">
      <c r="A33" s="21" t="s">
        <v>46</v>
      </c>
      <c r="B33" s="21" t="s">
        <v>47</v>
      </c>
      <c r="C33" s="51">
        <v>293942</v>
      </c>
      <c r="D33" s="12"/>
    </row>
    <row r="34" spans="1:4" ht="77.25" customHeight="1" x14ac:dyDescent="0.25">
      <c r="A34" s="21" t="s">
        <v>48</v>
      </c>
      <c r="B34" s="47" t="s">
        <v>49</v>
      </c>
      <c r="C34" s="49">
        <v>3831</v>
      </c>
      <c r="D34" s="12"/>
    </row>
    <row r="35" spans="1:4" x14ac:dyDescent="0.25">
      <c r="A35" s="71" t="s">
        <v>50</v>
      </c>
      <c r="B35" s="71"/>
      <c r="C35" s="48">
        <f>C11+C29</f>
        <v>13968738</v>
      </c>
      <c r="D35" s="12"/>
    </row>
    <row r="36" spans="1:4" ht="15.75" x14ac:dyDescent="0.25">
      <c r="A36" s="7"/>
    </row>
  </sheetData>
  <mergeCells count="5">
    <mergeCell ref="A8:A9"/>
    <mergeCell ref="B8:B9"/>
    <mergeCell ref="C8:C9"/>
    <mergeCell ref="A35:B35"/>
    <mergeCell ref="A6:C6"/>
  </mergeCells>
  <pageMargins left="0.70866141732283472" right="0.31496062992125984" top="0.55118110236220474" bottom="0.55118110236220474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C8" sqref="C8:C9"/>
    </sheetView>
  </sheetViews>
  <sheetFormatPr defaultRowHeight="15" x14ac:dyDescent="0.25"/>
  <cols>
    <col min="1" max="1" width="29.85546875" customWidth="1"/>
    <col min="2" max="2" width="50.28515625" customWidth="1"/>
    <col min="3" max="3" width="19.28515625" customWidth="1"/>
    <col min="4" max="4" width="18.5703125" customWidth="1"/>
  </cols>
  <sheetData>
    <row r="1" spans="1:4" ht="15.75" x14ac:dyDescent="0.25">
      <c r="A1" s="2" t="s">
        <v>260</v>
      </c>
      <c r="B1" s="93"/>
      <c r="C1" s="24" t="s">
        <v>259</v>
      </c>
    </row>
    <row r="2" spans="1:4" x14ac:dyDescent="0.25">
      <c r="A2" s="5"/>
      <c r="B2" s="93"/>
      <c r="C2" s="24" t="s">
        <v>51</v>
      </c>
    </row>
    <row r="3" spans="1:4" x14ac:dyDescent="0.25">
      <c r="A3" s="5"/>
      <c r="B3" s="93"/>
      <c r="C3" s="24" t="s">
        <v>52</v>
      </c>
    </row>
    <row r="4" spans="1:4" x14ac:dyDescent="0.25">
      <c r="A4" s="10"/>
      <c r="B4" s="93"/>
      <c r="C4" s="24" t="s">
        <v>228</v>
      </c>
    </row>
    <row r="5" spans="1:4" ht="15.75" x14ac:dyDescent="0.25">
      <c r="A5" s="11"/>
    </row>
    <row r="6" spans="1:4" ht="51" customHeight="1" x14ac:dyDescent="0.25">
      <c r="A6" s="72" t="s">
        <v>291</v>
      </c>
      <c r="B6" s="72"/>
      <c r="C6" s="72"/>
    </row>
    <row r="7" spans="1:4" ht="15.75" x14ac:dyDescent="0.25">
      <c r="A7" s="7"/>
    </row>
    <row r="8" spans="1:4" ht="32.25" customHeight="1" x14ac:dyDescent="0.25">
      <c r="A8" s="76" t="s">
        <v>0</v>
      </c>
      <c r="B8" s="76" t="s">
        <v>1</v>
      </c>
      <c r="C8" s="76" t="s">
        <v>261</v>
      </c>
      <c r="D8" s="76" t="s">
        <v>262</v>
      </c>
    </row>
    <row r="9" spans="1:4" x14ac:dyDescent="0.25">
      <c r="A9" s="76"/>
      <c r="B9" s="76"/>
      <c r="C9" s="76"/>
      <c r="D9" s="76"/>
    </row>
    <row r="10" spans="1:4" x14ac:dyDescent="0.25">
      <c r="A10" s="34">
        <v>1</v>
      </c>
      <c r="B10" s="34">
        <v>2</v>
      </c>
      <c r="C10" s="34">
        <v>3</v>
      </c>
      <c r="D10" s="69">
        <v>3</v>
      </c>
    </row>
    <row r="11" spans="1:4" ht="36" customHeight="1" x14ac:dyDescent="0.25">
      <c r="A11" s="35" t="s">
        <v>2</v>
      </c>
      <c r="B11" s="35" t="s">
        <v>3</v>
      </c>
      <c r="C11" s="48">
        <f>C12+C14+C19+C24+C26</f>
        <v>3027310</v>
      </c>
      <c r="D11" s="48">
        <f>D12+D14+D19+D24+D26</f>
        <v>3136490</v>
      </c>
    </row>
    <row r="12" spans="1:4" x14ac:dyDescent="0.25">
      <c r="A12" s="35" t="s">
        <v>4</v>
      </c>
      <c r="B12" s="35" t="s">
        <v>5</v>
      </c>
      <c r="C12" s="48">
        <f>C13</f>
        <v>472650</v>
      </c>
      <c r="D12" s="48">
        <f>D13</f>
        <v>546720</v>
      </c>
    </row>
    <row r="13" spans="1:4" ht="86.25" customHeight="1" x14ac:dyDescent="0.25">
      <c r="A13" s="36" t="s">
        <v>6</v>
      </c>
      <c r="B13" s="36" t="s">
        <v>7</v>
      </c>
      <c r="C13" s="49">
        <v>472650</v>
      </c>
      <c r="D13" s="49">
        <v>546720</v>
      </c>
    </row>
    <row r="14" spans="1:4" ht="34.5" customHeight="1" x14ac:dyDescent="0.25">
      <c r="A14" s="35" t="s">
        <v>8</v>
      </c>
      <c r="B14" s="35" t="s">
        <v>9</v>
      </c>
      <c r="C14" s="48">
        <f>C15+C16+C17+C18</f>
        <v>827660</v>
      </c>
      <c r="D14" s="48">
        <f>D15+D16+D17+D18</f>
        <v>860770</v>
      </c>
    </row>
    <row r="15" spans="1:4" ht="43.5" customHeight="1" x14ac:dyDescent="0.25">
      <c r="A15" s="36" t="s">
        <v>10</v>
      </c>
      <c r="B15" s="36" t="s">
        <v>11</v>
      </c>
      <c r="C15" s="49">
        <v>396550</v>
      </c>
      <c r="D15" s="49">
        <v>420730</v>
      </c>
    </row>
    <row r="16" spans="1:4" ht="61.5" customHeight="1" x14ac:dyDescent="0.25">
      <c r="A16" s="36" t="s">
        <v>12</v>
      </c>
      <c r="B16" s="36" t="s">
        <v>13</v>
      </c>
      <c r="C16" s="49">
        <v>2730</v>
      </c>
      <c r="D16" s="49">
        <v>2890</v>
      </c>
    </row>
    <row r="17" spans="1:4" ht="65.25" customHeight="1" x14ac:dyDescent="0.25">
      <c r="A17" s="36" t="s">
        <v>14</v>
      </c>
      <c r="B17" s="36" t="s">
        <v>15</v>
      </c>
      <c r="C17" s="49">
        <v>480710</v>
      </c>
      <c r="D17" s="49">
        <v>490680</v>
      </c>
    </row>
    <row r="18" spans="1:4" ht="66.75" customHeight="1" x14ac:dyDescent="0.25">
      <c r="A18" s="36" t="s">
        <v>16</v>
      </c>
      <c r="B18" s="36" t="s">
        <v>17</v>
      </c>
      <c r="C18" s="50">
        <v>-52330</v>
      </c>
      <c r="D18" s="50">
        <v>-53530</v>
      </c>
    </row>
    <row r="19" spans="1:4" x14ac:dyDescent="0.25">
      <c r="A19" s="35" t="s">
        <v>18</v>
      </c>
      <c r="B19" s="35" t="s">
        <v>19</v>
      </c>
      <c r="C19" s="48">
        <f>C20+C21</f>
        <v>1245000</v>
      </c>
      <c r="D19" s="48">
        <f>D20+D21</f>
        <v>1249000</v>
      </c>
    </row>
    <row r="20" spans="1:4" ht="55.5" customHeight="1" x14ac:dyDescent="0.25">
      <c r="A20" s="36" t="s">
        <v>20</v>
      </c>
      <c r="B20" s="36" t="s">
        <v>21</v>
      </c>
      <c r="C20" s="49">
        <v>534000</v>
      </c>
      <c r="D20" s="49">
        <v>534000</v>
      </c>
    </row>
    <row r="21" spans="1:4" x14ac:dyDescent="0.25">
      <c r="A21" s="36" t="s">
        <v>22</v>
      </c>
      <c r="B21" s="36" t="s">
        <v>23</v>
      </c>
      <c r="C21" s="48">
        <f>C22+C23</f>
        <v>711000</v>
      </c>
      <c r="D21" s="48">
        <f>D22+D23</f>
        <v>715000</v>
      </c>
    </row>
    <row r="22" spans="1:4" ht="48.75" customHeight="1" x14ac:dyDescent="0.25">
      <c r="A22" s="36" t="s">
        <v>24</v>
      </c>
      <c r="B22" s="36" t="s">
        <v>25</v>
      </c>
      <c r="C22" s="49">
        <v>335000</v>
      </c>
      <c r="D22" s="49">
        <v>335000</v>
      </c>
    </row>
    <row r="23" spans="1:4" ht="52.5" customHeight="1" x14ac:dyDescent="0.25">
      <c r="A23" s="36" t="s">
        <v>26</v>
      </c>
      <c r="B23" s="36" t="s">
        <v>27</v>
      </c>
      <c r="C23" s="49">
        <v>376000</v>
      </c>
      <c r="D23" s="49">
        <v>380000</v>
      </c>
    </row>
    <row r="24" spans="1:4" ht="24.75" customHeight="1" x14ac:dyDescent="0.25">
      <c r="A24" s="35" t="s">
        <v>28</v>
      </c>
      <c r="B24" s="35" t="s">
        <v>29</v>
      </c>
      <c r="C24" s="48">
        <f>C25</f>
        <v>18000</v>
      </c>
      <c r="D24" s="48">
        <f>D25</f>
        <v>18000</v>
      </c>
    </row>
    <row r="25" spans="1:4" ht="81" customHeight="1" x14ac:dyDescent="0.25">
      <c r="A25" s="36" t="s">
        <v>30</v>
      </c>
      <c r="B25" s="46" t="s">
        <v>31</v>
      </c>
      <c r="C25" s="49">
        <v>18000</v>
      </c>
      <c r="D25" s="49">
        <v>18000</v>
      </c>
    </row>
    <row r="26" spans="1:4" ht="42.75" x14ac:dyDescent="0.25">
      <c r="A26" s="35" t="s">
        <v>32</v>
      </c>
      <c r="B26" s="35" t="s">
        <v>33</v>
      </c>
      <c r="C26" s="48">
        <f>C27+C28</f>
        <v>464000</v>
      </c>
      <c r="D26" s="48">
        <f>D27+D28</f>
        <v>462000</v>
      </c>
    </row>
    <row r="27" spans="1:4" ht="76.5" customHeight="1" x14ac:dyDescent="0.25">
      <c r="A27" s="36" t="s">
        <v>34</v>
      </c>
      <c r="B27" s="36" t="s">
        <v>35</v>
      </c>
      <c r="C27" s="49">
        <v>32000</v>
      </c>
      <c r="D27" s="49">
        <v>32000</v>
      </c>
    </row>
    <row r="28" spans="1:4" ht="87.75" customHeight="1" x14ac:dyDescent="0.25">
      <c r="A28" s="36" t="s">
        <v>36</v>
      </c>
      <c r="B28" s="36" t="s">
        <v>37</v>
      </c>
      <c r="C28" s="49">
        <v>432000</v>
      </c>
      <c r="D28" s="49">
        <v>430000</v>
      </c>
    </row>
    <row r="29" spans="1:4" x14ac:dyDescent="0.25">
      <c r="A29" s="35" t="s">
        <v>38</v>
      </c>
      <c r="B29" s="35" t="s">
        <v>39</v>
      </c>
      <c r="C29" s="48">
        <f>C30</f>
        <v>6670098</v>
      </c>
      <c r="D29" s="48">
        <f>D30</f>
        <v>4371685</v>
      </c>
    </row>
    <row r="30" spans="1:4" ht="35.25" customHeight="1" x14ac:dyDescent="0.25">
      <c r="A30" s="35" t="s">
        <v>40</v>
      </c>
      <c r="B30" s="35" t="s">
        <v>41</v>
      </c>
      <c r="C30" s="48">
        <f>SUM(C31+C32+C33+C34)</f>
        <v>6670098</v>
      </c>
      <c r="D30" s="48">
        <f>SUM(D31+D32+D33+D34)</f>
        <v>4371685</v>
      </c>
    </row>
    <row r="31" spans="1:4" ht="29.25" customHeight="1" x14ac:dyDescent="0.25">
      <c r="A31" s="36" t="s">
        <v>42</v>
      </c>
      <c r="B31" s="36" t="s">
        <v>43</v>
      </c>
      <c r="C31" s="49">
        <v>3858000</v>
      </c>
      <c r="D31" s="49">
        <v>1549000</v>
      </c>
    </row>
    <row r="32" spans="1:4" ht="78.75" customHeight="1" x14ac:dyDescent="0.25">
      <c r="A32" s="47" t="s">
        <v>44</v>
      </c>
      <c r="B32" s="47" t="s">
        <v>45</v>
      </c>
      <c r="C32" s="49">
        <v>2500775</v>
      </c>
      <c r="D32" s="49">
        <v>2500775</v>
      </c>
    </row>
    <row r="33" spans="1:4" ht="46.5" customHeight="1" x14ac:dyDescent="0.25">
      <c r="A33" s="36" t="s">
        <v>46</v>
      </c>
      <c r="B33" s="36" t="s">
        <v>47</v>
      </c>
      <c r="C33" s="51">
        <v>306888</v>
      </c>
      <c r="D33" s="51">
        <v>317475</v>
      </c>
    </row>
    <row r="34" spans="1:4" ht="77.25" customHeight="1" x14ac:dyDescent="0.25">
      <c r="A34" s="36" t="s">
        <v>48</v>
      </c>
      <c r="B34" s="47" t="s">
        <v>49</v>
      </c>
      <c r="C34" s="49">
        <v>4435</v>
      </c>
      <c r="D34" s="49">
        <v>4435</v>
      </c>
    </row>
    <row r="35" spans="1:4" x14ac:dyDescent="0.25">
      <c r="A35" s="71" t="s">
        <v>50</v>
      </c>
      <c r="B35" s="71"/>
      <c r="C35" s="48">
        <f>C11+C29</f>
        <v>9697408</v>
      </c>
      <c r="D35" s="48">
        <f>D11+D29</f>
        <v>7508175</v>
      </c>
    </row>
    <row r="36" spans="1:4" ht="15.75" x14ac:dyDescent="0.25">
      <c r="A36" s="7"/>
    </row>
  </sheetData>
  <mergeCells count="6">
    <mergeCell ref="D8:D9"/>
    <mergeCell ref="A6:C6"/>
    <mergeCell ref="A8:A9"/>
    <mergeCell ref="B8:B9"/>
    <mergeCell ref="C8:C9"/>
    <mergeCell ref="A35:B35"/>
  </mergeCells>
  <pageMargins left="0.70866141732283472" right="0.31496062992125984" top="0.55118110236220474" bottom="0.55118110236220474" header="0.31496062992125984" footer="0.31496062992125984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16" sqref="C16"/>
    </sheetView>
  </sheetViews>
  <sheetFormatPr defaultRowHeight="15" x14ac:dyDescent="0.25"/>
  <cols>
    <col min="1" max="1" width="12.5703125" customWidth="1"/>
    <col min="2" max="2" width="56.5703125" customWidth="1"/>
    <col min="3" max="3" width="16.7109375" customWidth="1"/>
  </cols>
  <sheetData>
    <row r="1" spans="1:4" x14ac:dyDescent="0.25">
      <c r="A1" s="3" t="s">
        <v>260</v>
      </c>
      <c r="B1" s="3"/>
      <c r="C1" s="24" t="s">
        <v>263</v>
      </c>
      <c r="D1" s="3"/>
    </row>
    <row r="2" spans="1:4" x14ac:dyDescent="0.25">
      <c r="C2" s="24" t="s">
        <v>51</v>
      </c>
    </row>
    <row r="3" spans="1:4" x14ac:dyDescent="0.25">
      <c r="C3" s="24" t="s">
        <v>52</v>
      </c>
    </row>
    <row r="4" spans="1:4" x14ac:dyDescent="0.25">
      <c r="C4" s="24" t="s">
        <v>228</v>
      </c>
    </row>
    <row r="5" spans="1:4" x14ac:dyDescent="0.25">
      <c r="A5" s="6"/>
    </row>
    <row r="6" spans="1:4" x14ac:dyDescent="0.25">
      <c r="A6" s="90" t="s">
        <v>292</v>
      </c>
      <c r="B6" s="90"/>
      <c r="C6" s="90"/>
    </row>
    <row r="7" spans="1:4" x14ac:dyDescent="0.25">
      <c r="A7" s="90"/>
      <c r="B7" s="90"/>
      <c r="C7" s="90"/>
    </row>
    <row r="8" spans="1:4" ht="15.75" x14ac:dyDescent="0.25">
      <c r="A8" s="7"/>
      <c r="B8" s="8"/>
      <c r="C8" s="8"/>
    </row>
    <row r="9" spans="1:4" ht="25.5" x14ac:dyDescent="0.25">
      <c r="A9" s="27" t="s">
        <v>53</v>
      </c>
      <c r="B9" s="27" t="s">
        <v>54</v>
      </c>
      <c r="C9" s="27" t="s">
        <v>268</v>
      </c>
    </row>
    <row r="10" spans="1:4" x14ac:dyDescent="0.25">
      <c r="A10" s="53" t="s">
        <v>95</v>
      </c>
      <c r="B10" s="23" t="s">
        <v>55</v>
      </c>
      <c r="C10" s="45">
        <f>SUM(C11+C12+C14+C15+C16)</f>
        <v>5139400</v>
      </c>
    </row>
    <row r="11" spans="1:4" ht="44.25" customHeight="1" x14ac:dyDescent="0.25">
      <c r="A11" s="54" t="s">
        <v>56</v>
      </c>
      <c r="B11" s="21" t="s">
        <v>57</v>
      </c>
      <c r="C11" s="44">
        <v>996000</v>
      </c>
    </row>
    <row r="12" spans="1:4" ht="54" customHeight="1" x14ac:dyDescent="0.25">
      <c r="A12" s="89" t="s">
        <v>58</v>
      </c>
      <c r="B12" s="74" t="s">
        <v>59</v>
      </c>
      <c r="C12" s="73">
        <v>3176610</v>
      </c>
    </row>
    <row r="13" spans="1:4" hidden="1" x14ac:dyDescent="0.25">
      <c r="A13" s="89"/>
      <c r="B13" s="74"/>
      <c r="C13" s="73"/>
    </row>
    <row r="14" spans="1:4" ht="51" customHeight="1" x14ac:dyDescent="0.25">
      <c r="A14" s="54" t="s">
        <v>60</v>
      </c>
      <c r="B14" s="21" t="s">
        <v>61</v>
      </c>
      <c r="C14" s="44">
        <v>149890</v>
      </c>
    </row>
    <row r="15" spans="1:4" x14ac:dyDescent="0.25">
      <c r="A15" s="54" t="s">
        <v>62</v>
      </c>
      <c r="B15" s="21" t="s">
        <v>63</v>
      </c>
      <c r="C15" s="44">
        <v>10000</v>
      </c>
    </row>
    <row r="16" spans="1:4" x14ac:dyDescent="0.25">
      <c r="A16" s="54" t="s">
        <v>64</v>
      </c>
      <c r="B16" s="21" t="s">
        <v>65</v>
      </c>
      <c r="C16" s="44">
        <v>806900</v>
      </c>
    </row>
    <row r="17" spans="1:3" x14ac:dyDescent="0.25">
      <c r="A17" s="53" t="s">
        <v>96</v>
      </c>
      <c r="B17" s="23" t="s">
        <v>66</v>
      </c>
      <c r="C17" s="45">
        <f>C18</f>
        <v>293942</v>
      </c>
    </row>
    <row r="18" spans="1:3" x14ac:dyDescent="0.25">
      <c r="A18" s="54" t="s">
        <v>67</v>
      </c>
      <c r="B18" s="21" t="s">
        <v>68</v>
      </c>
      <c r="C18" s="44">
        <v>293942</v>
      </c>
    </row>
    <row r="19" spans="1:3" ht="28.5" x14ac:dyDescent="0.25">
      <c r="A19" s="53" t="s">
        <v>97</v>
      </c>
      <c r="B19" s="23" t="s">
        <v>69</v>
      </c>
      <c r="C19" s="45">
        <f>C20</f>
        <v>60000</v>
      </c>
    </row>
    <row r="20" spans="1:3" ht="37.5" customHeight="1" x14ac:dyDescent="0.25">
      <c r="A20" s="54" t="s">
        <v>70</v>
      </c>
      <c r="B20" s="21" t="s">
        <v>71</v>
      </c>
      <c r="C20" s="44">
        <v>60000</v>
      </c>
    </row>
    <row r="21" spans="1:3" ht="20.25" customHeight="1" x14ac:dyDescent="0.25">
      <c r="A21" s="53" t="s">
        <v>98</v>
      </c>
      <c r="B21" s="23" t="s">
        <v>72</v>
      </c>
      <c r="C21" s="45">
        <f>C22+C23</f>
        <v>3541108</v>
      </c>
    </row>
    <row r="22" spans="1:3" x14ac:dyDescent="0.25">
      <c r="A22" s="54" t="s">
        <v>73</v>
      </c>
      <c r="B22" s="21" t="s">
        <v>74</v>
      </c>
      <c r="C22" s="44">
        <v>3537085</v>
      </c>
    </row>
    <row r="23" spans="1:3" x14ac:dyDescent="0.25">
      <c r="A23" s="54" t="s">
        <v>75</v>
      </c>
      <c r="B23" s="21" t="s">
        <v>76</v>
      </c>
      <c r="C23" s="44">
        <v>4023</v>
      </c>
    </row>
    <row r="24" spans="1:3" x14ac:dyDescent="0.25">
      <c r="A24" s="53" t="s">
        <v>99</v>
      </c>
      <c r="B24" s="23" t="s">
        <v>77</v>
      </c>
      <c r="C24" s="45">
        <f>C25+C26+C27</f>
        <v>4629725</v>
      </c>
    </row>
    <row r="25" spans="1:3" x14ac:dyDescent="0.25">
      <c r="A25" s="54" t="s">
        <v>78</v>
      </c>
      <c r="B25" s="21" t="s">
        <v>79</v>
      </c>
      <c r="C25" s="44">
        <v>863990</v>
      </c>
    </row>
    <row r="26" spans="1:3" x14ac:dyDescent="0.25">
      <c r="A26" s="54" t="s">
        <v>80</v>
      </c>
      <c r="B26" s="21" t="s">
        <v>81</v>
      </c>
      <c r="C26" s="44">
        <v>3348574</v>
      </c>
    </row>
    <row r="27" spans="1:3" ht="30" x14ac:dyDescent="0.25">
      <c r="A27" s="54" t="s">
        <v>82</v>
      </c>
      <c r="B27" s="21" t="s">
        <v>83</v>
      </c>
      <c r="C27" s="44">
        <v>417161</v>
      </c>
    </row>
    <row r="28" spans="1:3" x14ac:dyDescent="0.25">
      <c r="A28" s="53" t="s">
        <v>100</v>
      </c>
      <c r="B28" s="23" t="s">
        <v>84</v>
      </c>
      <c r="C28" s="45">
        <f>C29</f>
        <v>50000</v>
      </c>
    </row>
    <row r="29" spans="1:3" x14ac:dyDescent="0.25">
      <c r="A29" s="54" t="s">
        <v>85</v>
      </c>
      <c r="B29" s="21" t="s">
        <v>86</v>
      </c>
      <c r="C29" s="44">
        <v>50000</v>
      </c>
    </row>
    <row r="30" spans="1:3" x14ac:dyDescent="0.25">
      <c r="A30" s="53" t="s">
        <v>101</v>
      </c>
      <c r="B30" s="23" t="s">
        <v>87</v>
      </c>
      <c r="C30" s="45">
        <f>C31</f>
        <v>224563</v>
      </c>
    </row>
    <row r="31" spans="1:3" x14ac:dyDescent="0.25">
      <c r="A31" s="54" t="s">
        <v>88</v>
      </c>
      <c r="B31" s="21" t="s">
        <v>89</v>
      </c>
      <c r="C31" s="44">
        <v>224563</v>
      </c>
    </row>
    <row r="32" spans="1:3" x14ac:dyDescent="0.25">
      <c r="A32" s="53">
        <v>11</v>
      </c>
      <c r="B32" s="23" t="s">
        <v>90</v>
      </c>
      <c r="C32" s="45">
        <f>C33</f>
        <v>30000</v>
      </c>
    </row>
    <row r="33" spans="1:3" x14ac:dyDescent="0.25">
      <c r="A33" s="54" t="s">
        <v>91</v>
      </c>
      <c r="B33" s="21" t="s">
        <v>92</v>
      </c>
      <c r="C33" s="44">
        <v>30000</v>
      </c>
    </row>
    <row r="34" spans="1:3" x14ac:dyDescent="0.25">
      <c r="A34" s="54"/>
      <c r="B34" s="23" t="s">
        <v>93</v>
      </c>
      <c r="C34" s="45">
        <f>C10+C17+C19+C21+C24+C28+C30+C32</f>
        <v>13968738</v>
      </c>
    </row>
    <row r="35" spans="1:3" x14ac:dyDescent="0.25">
      <c r="A35" s="54"/>
      <c r="B35" s="23" t="s">
        <v>94</v>
      </c>
      <c r="C35" s="45">
        <f>'Прил 2. Доходы 2023'!C35-'Прил 4. Расх по разд 2023'!C34</f>
        <v>0</v>
      </c>
    </row>
  </sheetData>
  <mergeCells count="4">
    <mergeCell ref="A12:A13"/>
    <mergeCell ref="B12:B13"/>
    <mergeCell ref="C12:C13"/>
    <mergeCell ref="A6:C7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5" workbookViewId="0">
      <selection activeCell="F16" sqref="F16"/>
    </sheetView>
  </sheetViews>
  <sheetFormatPr defaultRowHeight="15" x14ac:dyDescent="0.25"/>
  <cols>
    <col min="1" max="1" width="8.5703125" customWidth="1"/>
    <col min="2" max="2" width="54.140625" customWidth="1"/>
    <col min="3" max="3" width="16.7109375" customWidth="1"/>
    <col min="4" max="4" width="14.140625" customWidth="1"/>
  </cols>
  <sheetData>
    <row r="1" spans="1:13" x14ac:dyDescent="0.25">
      <c r="A1" s="3" t="s">
        <v>260</v>
      </c>
      <c r="B1" s="3"/>
      <c r="C1" s="24" t="s">
        <v>264</v>
      </c>
      <c r="D1" s="3"/>
    </row>
    <row r="2" spans="1:13" x14ac:dyDescent="0.25">
      <c r="C2" s="24" t="s">
        <v>51</v>
      </c>
    </row>
    <row r="3" spans="1:13" x14ac:dyDescent="0.25">
      <c r="C3" s="24" t="s">
        <v>52</v>
      </c>
    </row>
    <row r="4" spans="1:13" x14ac:dyDescent="0.25">
      <c r="C4" s="24" t="s">
        <v>228</v>
      </c>
    </row>
    <row r="5" spans="1:13" x14ac:dyDescent="0.25">
      <c r="A5" s="6"/>
    </row>
    <row r="6" spans="1:13" x14ac:dyDescent="0.25">
      <c r="A6" s="90" t="s">
        <v>265</v>
      </c>
      <c r="B6" s="90"/>
      <c r="C6" s="90"/>
    </row>
    <row r="7" spans="1:13" x14ac:dyDescent="0.25">
      <c r="A7" s="90"/>
      <c r="B7" s="90"/>
      <c r="C7" s="90"/>
    </row>
    <row r="8" spans="1:13" ht="15.75" x14ac:dyDescent="0.25">
      <c r="A8" s="7"/>
      <c r="B8" s="8"/>
      <c r="C8" s="8"/>
    </row>
    <row r="9" spans="1:13" ht="25.5" x14ac:dyDescent="0.25">
      <c r="A9" s="27" t="s">
        <v>53</v>
      </c>
      <c r="B9" s="27" t="s">
        <v>54</v>
      </c>
      <c r="C9" s="27" t="s">
        <v>267</v>
      </c>
      <c r="D9" s="27" t="s">
        <v>266</v>
      </c>
    </row>
    <row r="10" spans="1:13" x14ac:dyDescent="0.25">
      <c r="A10" s="53" t="s">
        <v>95</v>
      </c>
      <c r="B10" s="65" t="s">
        <v>55</v>
      </c>
      <c r="C10" s="64">
        <f>SUM(C11+C12+C14+C15+C16)</f>
        <v>3595300</v>
      </c>
      <c r="D10" s="64">
        <f>SUM(D11+D12+D14+D15+D16)</f>
        <v>2865482</v>
      </c>
    </row>
    <row r="11" spans="1:13" ht="44.25" customHeight="1" x14ac:dyDescent="0.25">
      <c r="A11" s="70" t="s">
        <v>56</v>
      </c>
      <c r="B11" s="67" t="s">
        <v>57</v>
      </c>
      <c r="C11" s="66">
        <v>976500</v>
      </c>
      <c r="D11" s="66">
        <v>690060</v>
      </c>
    </row>
    <row r="12" spans="1:13" ht="54" customHeight="1" x14ac:dyDescent="0.25">
      <c r="A12" s="89" t="s">
        <v>58</v>
      </c>
      <c r="B12" s="74" t="s">
        <v>59</v>
      </c>
      <c r="C12" s="73">
        <v>2453000</v>
      </c>
      <c r="D12" s="73">
        <v>2041422</v>
      </c>
      <c r="L12" s="3"/>
      <c r="M12" s="24"/>
    </row>
    <row r="13" spans="1:13" ht="15" hidden="1" customHeight="1" x14ac:dyDescent="0.25">
      <c r="A13" s="89"/>
      <c r="B13" s="74"/>
      <c r="C13" s="73"/>
      <c r="D13" s="73"/>
      <c r="M13" s="24"/>
    </row>
    <row r="14" spans="1:13" ht="51" customHeight="1" x14ac:dyDescent="0.25">
      <c r="A14" s="70" t="s">
        <v>60</v>
      </c>
      <c r="B14" s="67" t="s">
        <v>61</v>
      </c>
      <c r="C14" s="66">
        <v>0</v>
      </c>
      <c r="D14" s="66">
        <v>0</v>
      </c>
      <c r="M14" s="24"/>
    </row>
    <row r="15" spans="1:13" x14ac:dyDescent="0.25">
      <c r="A15" s="70" t="s">
        <v>62</v>
      </c>
      <c r="B15" s="67" t="s">
        <v>63</v>
      </c>
      <c r="C15" s="66">
        <v>10000</v>
      </c>
      <c r="D15" s="66">
        <v>10000</v>
      </c>
      <c r="M15" s="24"/>
    </row>
    <row r="16" spans="1:13" x14ac:dyDescent="0.25">
      <c r="A16" s="70" t="s">
        <v>64</v>
      </c>
      <c r="B16" s="67" t="s">
        <v>65</v>
      </c>
      <c r="C16" s="66">
        <v>155800</v>
      </c>
      <c r="D16" s="66">
        <v>124000</v>
      </c>
    </row>
    <row r="17" spans="1:4" x14ac:dyDescent="0.25">
      <c r="A17" s="53" t="s">
        <v>96</v>
      </c>
      <c r="B17" s="65" t="s">
        <v>66</v>
      </c>
      <c r="C17" s="64">
        <f>C18</f>
        <v>306888</v>
      </c>
      <c r="D17" s="64">
        <f>D18</f>
        <v>317475</v>
      </c>
    </row>
    <row r="18" spans="1:4" x14ac:dyDescent="0.25">
      <c r="A18" s="70" t="s">
        <v>67</v>
      </c>
      <c r="B18" s="67" t="s">
        <v>68</v>
      </c>
      <c r="C18" s="66">
        <v>306888</v>
      </c>
      <c r="D18" s="66">
        <v>317475</v>
      </c>
    </row>
    <row r="19" spans="1:4" ht="28.5" x14ac:dyDescent="0.25">
      <c r="A19" s="53" t="s">
        <v>97</v>
      </c>
      <c r="B19" s="65" t="s">
        <v>69</v>
      </c>
      <c r="C19" s="64">
        <f>C20</f>
        <v>0</v>
      </c>
      <c r="D19" s="64">
        <f>D20</f>
        <v>0</v>
      </c>
    </row>
    <row r="20" spans="1:4" ht="37.5" customHeight="1" x14ac:dyDescent="0.25">
      <c r="A20" s="70" t="s">
        <v>70</v>
      </c>
      <c r="B20" s="67" t="s">
        <v>71</v>
      </c>
      <c r="C20" s="66">
        <v>0</v>
      </c>
      <c r="D20" s="66">
        <v>0</v>
      </c>
    </row>
    <row r="21" spans="1:4" ht="20.25" customHeight="1" x14ac:dyDescent="0.25">
      <c r="A21" s="53" t="s">
        <v>98</v>
      </c>
      <c r="B21" s="65" t="s">
        <v>72</v>
      </c>
      <c r="C21" s="64">
        <f>C22+C23</f>
        <v>2989052</v>
      </c>
      <c r="D21" s="64">
        <f>D22+D23</f>
        <v>3087052</v>
      </c>
    </row>
    <row r="22" spans="1:4" x14ac:dyDescent="0.25">
      <c r="A22" s="70" t="s">
        <v>73</v>
      </c>
      <c r="B22" s="67" t="s">
        <v>74</v>
      </c>
      <c r="C22" s="66">
        <v>2984395</v>
      </c>
      <c r="D22" s="66">
        <v>3082395</v>
      </c>
    </row>
    <row r="23" spans="1:4" x14ac:dyDescent="0.25">
      <c r="A23" s="70" t="s">
        <v>75</v>
      </c>
      <c r="B23" s="67" t="s">
        <v>76</v>
      </c>
      <c r="C23" s="66">
        <v>4657</v>
      </c>
      <c r="D23" s="66">
        <v>4657</v>
      </c>
    </row>
    <row r="24" spans="1:4" x14ac:dyDescent="0.25">
      <c r="A24" s="53" t="s">
        <v>99</v>
      </c>
      <c r="B24" s="65" t="s">
        <v>77</v>
      </c>
      <c r="C24" s="64">
        <f>C25+C26+C27</f>
        <v>2676168</v>
      </c>
      <c r="D24" s="64">
        <f>D25+D26+D27</f>
        <v>1108166</v>
      </c>
    </row>
    <row r="25" spans="1:4" x14ac:dyDescent="0.25">
      <c r="A25" s="70" t="s">
        <v>78</v>
      </c>
      <c r="B25" s="67" t="s">
        <v>79</v>
      </c>
      <c r="C25" s="66">
        <v>388790</v>
      </c>
      <c r="D25" s="66">
        <v>30000</v>
      </c>
    </row>
    <row r="26" spans="1:4" x14ac:dyDescent="0.25">
      <c r="A26" s="70" t="s">
        <v>80</v>
      </c>
      <c r="B26" s="67" t="s">
        <v>81</v>
      </c>
      <c r="C26" s="66">
        <v>1978378</v>
      </c>
      <c r="D26" s="66">
        <v>1078166</v>
      </c>
    </row>
    <row r="27" spans="1:4" ht="30" x14ac:dyDescent="0.25">
      <c r="A27" s="70" t="s">
        <v>82</v>
      </c>
      <c r="B27" s="67" t="s">
        <v>83</v>
      </c>
      <c r="C27" s="66">
        <v>309000</v>
      </c>
      <c r="D27" s="66">
        <v>0</v>
      </c>
    </row>
    <row r="28" spans="1:4" x14ac:dyDescent="0.25">
      <c r="A28" s="53" t="s">
        <v>100</v>
      </c>
      <c r="B28" s="65" t="s">
        <v>84</v>
      </c>
      <c r="C28" s="64">
        <f>C29</f>
        <v>50000</v>
      </c>
      <c r="D28" s="64">
        <f>D29</f>
        <v>50000</v>
      </c>
    </row>
    <row r="29" spans="1:4" x14ac:dyDescent="0.25">
      <c r="A29" s="70" t="s">
        <v>85</v>
      </c>
      <c r="B29" s="67" t="s">
        <v>86</v>
      </c>
      <c r="C29" s="66">
        <v>50000</v>
      </c>
      <c r="D29" s="66">
        <v>50000</v>
      </c>
    </row>
    <row r="30" spans="1:4" x14ac:dyDescent="0.25">
      <c r="A30" s="53" t="s">
        <v>101</v>
      </c>
      <c r="B30" s="65" t="s">
        <v>87</v>
      </c>
      <c r="C30" s="64">
        <f>C31</f>
        <v>50000</v>
      </c>
      <c r="D30" s="64">
        <f>D31</f>
        <v>50000</v>
      </c>
    </row>
    <row r="31" spans="1:4" x14ac:dyDescent="0.25">
      <c r="A31" s="70" t="s">
        <v>88</v>
      </c>
      <c r="B31" s="67" t="s">
        <v>89</v>
      </c>
      <c r="C31" s="66">
        <v>50000</v>
      </c>
      <c r="D31" s="66">
        <v>50000</v>
      </c>
    </row>
    <row r="32" spans="1:4" x14ac:dyDescent="0.25">
      <c r="A32" s="53">
        <v>11</v>
      </c>
      <c r="B32" s="65" t="s">
        <v>90</v>
      </c>
      <c r="C32" s="64">
        <f>C33</f>
        <v>30000</v>
      </c>
      <c r="D32" s="64">
        <f>D33</f>
        <v>30000</v>
      </c>
    </row>
    <row r="33" spans="1:4" x14ac:dyDescent="0.25">
      <c r="A33" s="70" t="s">
        <v>91</v>
      </c>
      <c r="B33" s="67" t="s">
        <v>92</v>
      </c>
      <c r="C33" s="66">
        <v>30000</v>
      </c>
      <c r="D33" s="66">
        <v>30000</v>
      </c>
    </row>
    <row r="34" spans="1:4" x14ac:dyDescent="0.25">
      <c r="A34" s="70"/>
      <c r="B34" s="65" t="s">
        <v>93</v>
      </c>
      <c r="C34" s="64">
        <f>C10+C17+C19+C21+C24+C28+C30+C32</f>
        <v>9697408</v>
      </c>
      <c r="D34" s="64">
        <f>D10+D17+D19+D21+D24+D28+D30+D32</f>
        <v>7508175</v>
      </c>
    </row>
    <row r="35" spans="1:4" x14ac:dyDescent="0.25">
      <c r="A35" s="70"/>
      <c r="B35" s="65" t="s">
        <v>94</v>
      </c>
      <c r="C35" s="64">
        <v>0</v>
      </c>
      <c r="D35" s="64">
        <v>0</v>
      </c>
    </row>
  </sheetData>
  <mergeCells count="5">
    <mergeCell ref="A6:C7"/>
    <mergeCell ref="A12:A13"/>
    <mergeCell ref="B12:B13"/>
    <mergeCell ref="C12:C13"/>
    <mergeCell ref="D12:D13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workbookViewId="0">
      <selection activeCell="F12" sqref="F12"/>
    </sheetView>
  </sheetViews>
  <sheetFormatPr defaultRowHeight="15" x14ac:dyDescent="0.25"/>
  <cols>
    <col min="1" max="1" width="51.140625" customWidth="1"/>
    <col min="2" max="2" width="8" customWidth="1"/>
    <col min="3" max="3" width="5.85546875" customWidth="1"/>
    <col min="4" max="4" width="15" customWidth="1"/>
    <col min="6" max="6" width="16" customWidth="1"/>
  </cols>
  <sheetData>
    <row r="1" spans="1:6" ht="15.75" x14ac:dyDescent="0.25">
      <c r="A1" t="s">
        <v>260</v>
      </c>
      <c r="E1" s="13"/>
      <c r="F1" s="24" t="s">
        <v>269</v>
      </c>
    </row>
    <row r="2" spans="1:6" ht="15.75" x14ac:dyDescent="0.25">
      <c r="E2" s="13"/>
      <c r="F2" s="24" t="s">
        <v>51</v>
      </c>
    </row>
    <row r="3" spans="1:6" ht="15.75" x14ac:dyDescent="0.25">
      <c r="E3" s="13"/>
      <c r="F3" s="24" t="s">
        <v>52</v>
      </c>
    </row>
    <row r="4" spans="1:6" ht="15.75" x14ac:dyDescent="0.25">
      <c r="E4" s="13"/>
      <c r="F4" s="24" t="s">
        <v>228</v>
      </c>
    </row>
    <row r="5" spans="1:6" ht="15.75" x14ac:dyDescent="0.25">
      <c r="E5" s="13"/>
      <c r="F5" s="24"/>
    </row>
    <row r="6" spans="1:6" ht="54.75" customHeight="1" x14ac:dyDescent="0.25">
      <c r="A6" s="72" t="s">
        <v>227</v>
      </c>
      <c r="B6" s="72"/>
      <c r="C6" s="72"/>
      <c r="D6" s="72"/>
      <c r="E6" s="72"/>
      <c r="F6" s="72"/>
    </row>
    <row r="7" spans="1:6" ht="15.75" x14ac:dyDescent="0.25">
      <c r="A7" s="11"/>
    </row>
    <row r="8" spans="1:6" x14ac:dyDescent="0.25">
      <c r="A8" s="25" t="s">
        <v>103</v>
      </c>
      <c r="B8" s="25" t="s">
        <v>104</v>
      </c>
      <c r="C8" s="25" t="s">
        <v>105</v>
      </c>
      <c r="D8" s="25" t="s">
        <v>106</v>
      </c>
      <c r="E8" s="25" t="s">
        <v>107</v>
      </c>
      <c r="F8" s="25" t="s">
        <v>108</v>
      </c>
    </row>
    <row r="9" spans="1:6" x14ac:dyDescent="0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</row>
    <row r="10" spans="1:6" ht="20.25" customHeight="1" x14ac:dyDescent="0.25">
      <c r="A10" s="23" t="s">
        <v>55</v>
      </c>
      <c r="B10" s="68" t="s">
        <v>95</v>
      </c>
      <c r="C10" s="38"/>
      <c r="D10" s="20"/>
      <c r="E10" s="20"/>
      <c r="F10" s="45">
        <f>F12+F16+F27+F32+F35</f>
        <v>5139400</v>
      </c>
    </row>
    <row r="11" spans="1:6" ht="39" customHeight="1" x14ac:dyDescent="0.25">
      <c r="A11" s="65" t="s">
        <v>299</v>
      </c>
      <c r="B11" s="43"/>
      <c r="C11" s="68"/>
      <c r="D11" s="63" t="s">
        <v>300</v>
      </c>
      <c r="E11" s="63"/>
      <c r="F11" s="64">
        <f>F14+F15+F18+F19+F20+F21+F22+F23+F24+F26+F29+F31+F34</f>
        <v>4332500</v>
      </c>
    </row>
    <row r="12" spans="1:6" ht="30" customHeight="1" x14ac:dyDescent="0.25">
      <c r="A12" s="23" t="s">
        <v>109</v>
      </c>
      <c r="B12" s="38"/>
      <c r="C12" s="38" t="s">
        <v>96</v>
      </c>
      <c r="D12" s="20"/>
      <c r="E12" s="20"/>
      <c r="F12" s="45">
        <f>F14+F15</f>
        <v>996000</v>
      </c>
    </row>
    <row r="13" spans="1:6" ht="36" customHeight="1" x14ac:dyDescent="0.25">
      <c r="A13" s="21" t="s">
        <v>110</v>
      </c>
      <c r="B13" s="39"/>
      <c r="C13" s="39"/>
      <c r="D13" s="29" t="s">
        <v>230</v>
      </c>
      <c r="E13" s="22"/>
      <c r="F13" s="44"/>
    </row>
    <row r="14" spans="1:6" ht="33" customHeight="1" x14ac:dyDescent="0.25">
      <c r="A14" s="21" t="s">
        <v>111</v>
      </c>
      <c r="B14" s="39"/>
      <c r="C14" s="39"/>
      <c r="D14" s="22"/>
      <c r="E14" s="22">
        <v>121</v>
      </c>
      <c r="F14" s="44">
        <v>765000</v>
      </c>
    </row>
    <row r="15" spans="1:6" ht="51" customHeight="1" x14ac:dyDescent="0.25">
      <c r="A15" s="21" t="s">
        <v>112</v>
      </c>
      <c r="B15" s="39"/>
      <c r="C15" s="39"/>
      <c r="D15" s="22"/>
      <c r="E15" s="22">
        <v>129</v>
      </c>
      <c r="F15" s="44">
        <v>231000</v>
      </c>
    </row>
    <row r="16" spans="1:6" ht="43.5" customHeight="1" x14ac:dyDescent="0.25">
      <c r="A16" s="23" t="s">
        <v>113</v>
      </c>
      <c r="B16" s="38"/>
      <c r="C16" s="38" t="s">
        <v>98</v>
      </c>
      <c r="D16" s="20"/>
      <c r="E16" s="20"/>
      <c r="F16" s="45">
        <f>F18+F19+F20+F21+F22+F23+F24+F26</f>
        <v>3176610</v>
      </c>
    </row>
    <row r="17" spans="1:6" ht="21.75" customHeight="1" x14ac:dyDescent="0.25">
      <c r="A17" s="21" t="s">
        <v>114</v>
      </c>
      <c r="B17" s="38"/>
      <c r="C17" s="39"/>
      <c r="D17" s="22" t="s">
        <v>229</v>
      </c>
      <c r="E17" s="22"/>
      <c r="F17" s="44"/>
    </row>
    <row r="18" spans="1:6" ht="32.25" customHeight="1" x14ac:dyDescent="0.25">
      <c r="A18" s="21" t="s">
        <v>111</v>
      </c>
      <c r="B18" s="39"/>
      <c r="C18" s="39"/>
      <c r="D18" s="22"/>
      <c r="E18" s="22">
        <v>121</v>
      </c>
      <c r="F18" s="44">
        <v>2380581</v>
      </c>
    </row>
    <row r="19" spans="1:6" ht="45.75" customHeight="1" x14ac:dyDescent="0.25">
      <c r="A19" s="21" t="s">
        <v>115</v>
      </c>
      <c r="B19" s="39"/>
      <c r="C19" s="39"/>
      <c r="D19" s="22"/>
      <c r="E19" s="22">
        <v>122</v>
      </c>
      <c r="F19" s="44">
        <v>4000</v>
      </c>
    </row>
    <row r="20" spans="1:6" ht="46.5" customHeight="1" x14ac:dyDescent="0.25">
      <c r="A20" s="21" t="s">
        <v>116</v>
      </c>
      <c r="B20" s="39"/>
      <c r="C20" s="39"/>
      <c r="D20" s="22"/>
      <c r="E20" s="22">
        <v>129</v>
      </c>
      <c r="F20" s="44">
        <v>708029</v>
      </c>
    </row>
    <row r="21" spans="1:6" ht="21" customHeight="1" x14ac:dyDescent="0.25">
      <c r="A21" s="21" t="s">
        <v>117</v>
      </c>
      <c r="B21" s="39"/>
      <c r="C21" s="39"/>
      <c r="D21" s="22"/>
      <c r="E21" s="22">
        <v>244</v>
      </c>
      <c r="F21" s="44">
        <v>60000</v>
      </c>
    </row>
    <row r="22" spans="1:6" ht="32.25" customHeight="1" x14ac:dyDescent="0.25">
      <c r="A22" s="21" t="s">
        <v>118</v>
      </c>
      <c r="B22" s="39"/>
      <c r="C22" s="39"/>
      <c r="D22" s="22"/>
      <c r="E22" s="22">
        <v>851</v>
      </c>
      <c r="F22" s="44">
        <v>11000</v>
      </c>
    </row>
    <row r="23" spans="1:6" ht="18" customHeight="1" x14ac:dyDescent="0.25">
      <c r="A23" s="21" t="s">
        <v>119</v>
      </c>
      <c r="B23" s="39"/>
      <c r="C23" s="39"/>
      <c r="D23" s="22"/>
      <c r="E23" s="22">
        <v>852</v>
      </c>
      <c r="F23" s="44">
        <v>5000</v>
      </c>
    </row>
    <row r="24" spans="1:6" ht="19.5" customHeight="1" x14ac:dyDescent="0.25">
      <c r="A24" s="21" t="s">
        <v>120</v>
      </c>
      <c r="B24" s="39"/>
      <c r="C24" s="39"/>
      <c r="D24" s="22"/>
      <c r="E24" s="22">
        <v>853</v>
      </c>
      <c r="F24" s="44">
        <v>1000</v>
      </c>
    </row>
    <row r="25" spans="1:6" ht="87" customHeight="1" x14ac:dyDescent="0.25">
      <c r="A25" s="21" t="s">
        <v>121</v>
      </c>
      <c r="B25" s="39"/>
      <c r="C25" s="39"/>
      <c r="D25" s="22" t="s">
        <v>122</v>
      </c>
      <c r="E25" s="22"/>
      <c r="F25" s="44"/>
    </row>
    <row r="26" spans="1:6" ht="24" customHeight="1" x14ac:dyDescent="0.25">
      <c r="A26" s="21" t="s">
        <v>123</v>
      </c>
      <c r="B26" s="39"/>
      <c r="C26" s="39"/>
      <c r="D26" s="22"/>
      <c r="E26" s="22">
        <v>540</v>
      </c>
      <c r="F26" s="44">
        <v>7000</v>
      </c>
    </row>
    <row r="27" spans="1:6" ht="42.75" customHeight="1" x14ac:dyDescent="0.25">
      <c r="A27" s="23" t="s">
        <v>231</v>
      </c>
      <c r="B27" s="39"/>
      <c r="C27" s="38" t="s">
        <v>232</v>
      </c>
      <c r="D27" s="22"/>
      <c r="E27" s="22"/>
      <c r="F27" s="45">
        <f>F29+F31</f>
        <v>149890</v>
      </c>
    </row>
    <row r="28" spans="1:6" ht="48.75" customHeight="1" x14ac:dyDescent="0.25">
      <c r="A28" s="21" t="s">
        <v>124</v>
      </c>
      <c r="B28" s="38"/>
      <c r="C28" s="38"/>
      <c r="D28" s="30" t="s">
        <v>233</v>
      </c>
      <c r="E28" s="20"/>
      <c r="F28" s="45"/>
    </row>
    <row r="29" spans="1:6" ht="20.25" customHeight="1" x14ac:dyDescent="0.25">
      <c r="A29" s="21" t="s">
        <v>123</v>
      </c>
      <c r="B29" s="39"/>
      <c r="C29" s="39"/>
      <c r="D29" s="31"/>
      <c r="E29" s="22">
        <v>540</v>
      </c>
      <c r="F29" s="44">
        <v>109890</v>
      </c>
    </row>
    <row r="30" spans="1:6" ht="45.75" customHeight="1" x14ac:dyDescent="0.25">
      <c r="A30" s="21" t="s">
        <v>125</v>
      </c>
      <c r="B30" s="39"/>
      <c r="C30" s="39"/>
      <c r="D30" s="30" t="s">
        <v>234</v>
      </c>
      <c r="E30" s="22"/>
      <c r="F30" s="44"/>
    </row>
    <row r="31" spans="1:6" ht="17.25" customHeight="1" x14ac:dyDescent="0.25">
      <c r="A31" s="21" t="s">
        <v>123</v>
      </c>
      <c r="B31" s="39"/>
      <c r="C31" s="39"/>
      <c r="D31" s="31"/>
      <c r="E31" s="22">
        <v>540</v>
      </c>
      <c r="F31" s="44">
        <v>40000</v>
      </c>
    </row>
    <row r="32" spans="1:6" ht="18" customHeight="1" x14ac:dyDescent="0.25">
      <c r="A32" s="23" t="s">
        <v>126</v>
      </c>
      <c r="B32" s="39"/>
      <c r="C32" s="38">
        <v>11</v>
      </c>
      <c r="D32" s="22"/>
      <c r="E32" s="22"/>
      <c r="F32" s="45">
        <f>F34</f>
        <v>10000</v>
      </c>
    </row>
    <row r="33" spans="1:6" ht="20.25" customHeight="1" x14ac:dyDescent="0.25">
      <c r="A33" s="21" t="s">
        <v>127</v>
      </c>
      <c r="B33" s="39"/>
      <c r="C33" s="38"/>
      <c r="D33" s="31" t="s">
        <v>235</v>
      </c>
      <c r="E33" s="22"/>
      <c r="F33" s="45"/>
    </row>
    <row r="34" spans="1:6" ht="19.5" customHeight="1" x14ac:dyDescent="0.25">
      <c r="A34" s="21" t="s">
        <v>128</v>
      </c>
      <c r="B34" s="39"/>
      <c r="C34" s="39"/>
      <c r="D34" s="31"/>
      <c r="E34" s="22">
        <v>870</v>
      </c>
      <c r="F34" s="44">
        <v>10000</v>
      </c>
    </row>
    <row r="35" spans="1:6" ht="18.75" customHeight="1" x14ac:dyDescent="0.25">
      <c r="A35" s="23" t="s">
        <v>65</v>
      </c>
      <c r="B35" s="38"/>
      <c r="C35" s="38">
        <v>13</v>
      </c>
      <c r="D35" s="22"/>
      <c r="E35" s="22"/>
      <c r="F35" s="45">
        <f>SUM(F36+F41)</f>
        <v>806900</v>
      </c>
    </row>
    <row r="36" spans="1:6" ht="30.75" customHeight="1" x14ac:dyDescent="0.25">
      <c r="A36" s="23" t="s">
        <v>129</v>
      </c>
      <c r="B36" s="38"/>
      <c r="C36" s="39"/>
      <c r="D36" s="20" t="s">
        <v>130</v>
      </c>
      <c r="E36" s="22"/>
      <c r="F36" s="45">
        <f>F39+F40</f>
        <v>651100</v>
      </c>
    </row>
    <row r="37" spans="1:6" ht="32.25" customHeight="1" x14ac:dyDescent="0.25">
      <c r="A37" s="21" t="s">
        <v>131</v>
      </c>
      <c r="B37" s="38"/>
      <c r="C37" s="39"/>
      <c r="D37" s="22" t="s">
        <v>132</v>
      </c>
      <c r="E37" s="22"/>
      <c r="F37" s="45"/>
    </row>
    <row r="38" spans="1:6" ht="20.25" customHeight="1" x14ac:dyDescent="0.25">
      <c r="A38" s="21" t="s">
        <v>133</v>
      </c>
      <c r="B38" s="38"/>
      <c r="C38" s="39"/>
      <c r="D38" s="22" t="s">
        <v>134</v>
      </c>
      <c r="E38" s="22"/>
      <c r="F38" s="45"/>
    </row>
    <row r="39" spans="1:6" ht="33.75" customHeight="1" x14ac:dyDescent="0.25">
      <c r="A39" s="21" t="s">
        <v>301</v>
      </c>
      <c r="B39" s="38"/>
      <c r="C39" s="39"/>
      <c r="D39" s="22"/>
      <c r="E39" s="22">
        <v>242</v>
      </c>
      <c r="F39" s="44">
        <v>194600</v>
      </c>
    </row>
    <row r="40" spans="1:6" ht="33" customHeight="1" x14ac:dyDescent="0.25">
      <c r="A40" s="67" t="s">
        <v>117</v>
      </c>
      <c r="B40" s="38"/>
      <c r="C40" s="39"/>
      <c r="D40" s="22"/>
      <c r="E40" s="22">
        <v>244</v>
      </c>
      <c r="F40" s="44">
        <v>456500</v>
      </c>
    </row>
    <row r="41" spans="1:6" ht="45.75" customHeight="1" x14ac:dyDescent="0.25">
      <c r="A41" s="23" t="s">
        <v>135</v>
      </c>
      <c r="B41" s="38"/>
      <c r="C41" s="39"/>
      <c r="D41" s="20" t="s">
        <v>136</v>
      </c>
      <c r="E41" s="20"/>
      <c r="F41" s="45">
        <f>F44+F45</f>
        <v>155800</v>
      </c>
    </row>
    <row r="42" spans="1:6" ht="48" customHeight="1" x14ac:dyDescent="0.25">
      <c r="A42" s="21" t="s">
        <v>137</v>
      </c>
      <c r="B42" s="38"/>
      <c r="C42" s="39"/>
      <c r="D42" s="22" t="s">
        <v>138</v>
      </c>
      <c r="E42" s="22"/>
      <c r="F42" s="44"/>
    </row>
    <row r="43" spans="1:6" ht="43.5" customHeight="1" x14ac:dyDescent="0.25">
      <c r="A43" s="21" t="s">
        <v>137</v>
      </c>
      <c r="B43" s="38"/>
      <c r="C43" s="39"/>
      <c r="D43" s="22" t="s">
        <v>139</v>
      </c>
      <c r="E43" s="22"/>
      <c r="F43" s="44"/>
    </row>
    <row r="44" spans="1:6" ht="18.75" customHeight="1" x14ac:dyDescent="0.25">
      <c r="A44" s="21" t="s">
        <v>140</v>
      </c>
      <c r="B44" s="38"/>
      <c r="C44" s="39"/>
      <c r="D44" s="22"/>
      <c r="E44" s="22">
        <v>244</v>
      </c>
      <c r="F44" s="44">
        <v>4800</v>
      </c>
    </row>
    <row r="45" spans="1:6" ht="20.25" customHeight="1" x14ac:dyDescent="0.25">
      <c r="A45" s="21" t="s">
        <v>141</v>
      </c>
      <c r="B45" s="38"/>
      <c r="C45" s="39"/>
      <c r="D45" s="22"/>
      <c r="E45" s="22">
        <v>247</v>
      </c>
      <c r="F45" s="44">
        <v>151000</v>
      </c>
    </row>
    <row r="46" spans="1:6" ht="20.25" customHeight="1" x14ac:dyDescent="0.25">
      <c r="A46" s="23" t="s">
        <v>66</v>
      </c>
      <c r="B46" s="38" t="s">
        <v>96</v>
      </c>
      <c r="C46" s="39"/>
      <c r="D46" s="22"/>
      <c r="E46" s="22"/>
      <c r="F46" s="45">
        <f>F50+F51</f>
        <v>293942</v>
      </c>
    </row>
    <row r="47" spans="1:6" ht="18" customHeight="1" x14ac:dyDescent="0.25">
      <c r="A47" s="23" t="s">
        <v>68</v>
      </c>
      <c r="B47" s="39"/>
      <c r="C47" s="38" t="s">
        <v>97</v>
      </c>
      <c r="D47" s="22"/>
      <c r="E47" s="22"/>
      <c r="F47" s="44"/>
    </row>
    <row r="48" spans="1:6" ht="30.75" customHeight="1" x14ac:dyDescent="0.25">
      <c r="A48" s="21" t="s">
        <v>142</v>
      </c>
      <c r="B48" s="38"/>
      <c r="C48" s="39"/>
      <c r="D48" s="22" t="s">
        <v>143</v>
      </c>
      <c r="E48" s="22"/>
      <c r="F48" s="45"/>
    </row>
    <row r="49" spans="1:6" ht="51.75" customHeight="1" x14ac:dyDescent="0.25">
      <c r="A49" s="21" t="s">
        <v>144</v>
      </c>
      <c r="B49" s="38"/>
      <c r="C49" s="39"/>
      <c r="D49" s="29" t="s">
        <v>236</v>
      </c>
      <c r="E49" s="22"/>
      <c r="F49" s="45"/>
    </row>
    <row r="50" spans="1:6" ht="31.5" customHeight="1" x14ac:dyDescent="0.25">
      <c r="A50" s="21" t="s">
        <v>111</v>
      </c>
      <c r="B50" s="38"/>
      <c r="C50" s="38"/>
      <c r="D50" s="20"/>
      <c r="E50" s="22">
        <v>121</v>
      </c>
      <c r="F50" s="44">
        <v>225761.9</v>
      </c>
    </row>
    <row r="51" spans="1:6" ht="54.75" customHeight="1" x14ac:dyDescent="0.25">
      <c r="A51" s="21" t="s">
        <v>116</v>
      </c>
      <c r="B51" s="39"/>
      <c r="C51" s="39"/>
      <c r="D51" s="22"/>
      <c r="E51" s="22">
        <v>129</v>
      </c>
      <c r="F51" s="44">
        <v>68180.100000000006</v>
      </c>
    </row>
    <row r="52" spans="1:6" ht="33" customHeight="1" x14ac:dyDescent="0.25">
      <c r="A52" s="23" t="s">
        <v>69</v>
      </c>
      <c r="B52" s="38" t="s">
        <v>97</v>
      </c>
      <c r="C52" s="39"/>
      <c r="D52" s="22"/>
      <c r="E52" s="22"/>
      <c r="F52" s="45">
        <f>F54</f>
        <v>60000</v>
      </c>
    </row>
    <row r="53" spans="1:6" ht="43.5" customHeight="1" x14ac:dyDescent="0.25">
      <c r="A53" s="23" t="s">
        <v>145</v>
      </c>
      <c r="B53" s="39"/>
      <c r="C53" s="38">
        <v>10</v>
      </c>
      <c r="D53" s="22"/>
      <c r="E53" s="22"/>
      <c r="F53" s="44"/>
    </row>
    <row r="54" spans="1:6" ht="81.75" customHeight="1" x14ac:dyDescent="0.25">
      <c r="A54" s="23" t="s">
        <v>146</v>
      </c>
      <c r="B54" s="39"/>
      <c r="C54" s="39"/>
      <c r="D54" s="33" t="s">
        <v>147</v>
      </c>
      <c r="E54" s="20"/>
      <c r="F54" s="45">
        <f>F57</f>
        <v>60000</v>
      </c>
    </row>
    <row r="55" spans="1:6" ht="76.5" customHeight="1" x14ac:dyDescent="0.25">
      <c r="A55" s="21" t="s">
        <v>148</v>
      </c>
      <c r="B55" s="38"/>
      <c r="C55" s="38"/>
      <c r="D55" s="31" t="s">
        <v>149</v>
      </c>
      <c r="E55" s="20"/>
      <c r="F55" s="45"/>
    </row>
    <row r="56" spans="1:6" ht="24" customHeight="1" x14ac:dyDescent="0.25">
      <c r="A56" s="21" t="s">
        <v>150</v>
      </c>
      <c r="B56" s="39"/>
      <c r="C56" s="38"/>
      <c r="D56" s="31" t="s">
        <v>151</v>
      </c>
      <c r="E56" s="20"/>
      <c r="F56" s="45"/>
    </row>
    <row r="57" spans="1:6" ht="24" customHeight="1" x14ac:dyDescent="0.25">
      <c r="A57" s="21" t="s">
        <v>152</v>
      </c>
      <c r="B57" s="40"/>
      <c r="C57" s="40"/>
      <c r="D57" s="31"/>
      <c r="E57" s="22">
        <v>244</v>
      </c>
      <c r="F57" s="44">
        <v>60000</v>
      </c>
    </row>
    <row r="58" spans="1:6" ht="24" customHeight="1" x14ac:dyDescent="0.25">
      <c r="A58" s="23" t="s">
        <v>72</v>
      </c>
      <c r="B58" s="38" t="s">
        <v>98</v>
      </c>
      <c r="C58" s="40"/>
      <c r="D58" s="31"/>
      <c r="E58" s="22"/>
      <c r="F58" s="45">
        <f>F59+F73</f>
        <v>3541108</v>
      </c>
    </row>
    <row r="59" spans="1:6" ht="24" customHeight="1" x14ac:dyDescent="0.25">
      <c r="A59" s="23" t="s">
        <v>74</v>
      </c>
      <c r="B59" s="40"/>
      <c r="C59" s="38" t="s">
        <v>237</v>
      </c>
      <c r="D59" s="31"/>
      <c r="E59" s="22"/>
      <c r="F59" s="45">
        <v>3537085</v>
      </c>
    </row>
    <row r="60" spans="1:6" ht="43.5" customHeight="1" x14ac:dyDescent="0.25">
      <c r="A60" s="23" t="s">
        <v>238</v>
      </c>
      <c r="B60" s="40"/>
      <c r="C60" s="40"/>
      <c r="D60" s="20" t="s">
        <v>153</v>
      </c>
      <c r="E60" s="20"/>
      <c r="F60" s="45">
        <f>F63+F64+F66+F68+F70+F72</f>
        <v>3537085</v>
      </c>
    </row>
    <row r="61" spans="1:6" ht="24" customHeight="1" x14ac:dyDescent="0.25">
      <c r="A61" s="21" t="s">
        <v>154</v>
      </c>
      <c r="B61" s="38"/>
      <c r="C61" s="41"/>
      <c r="D61" s="22" t="s">
        <v>155</v>
      </c>
      <c r="E61" s="20"/>
      <c r="F61" s="45"/>
    </row>
    <row r="62" spans="1:6" ht="31.5" customHeight="1" x14ac:dyDescent="0.25">
      <c r="A62" s="21" t="s">
        <v>156</v>
      </c>
      <c r="B62" s="38"/>
      <c r="C62" s="38"/>
      <c r="D62" s="22" t="s">
        <v>157</v>
      </c>
      <c r="E62" s="20"/>
      <c r="F62" s="45">
        <f>F63+F64</f>
        <v>904690</v>
      </c>
    </row>
    <row r="63" spans="1:6" ht="24" customHeight="1" x14ac:dyDescent="0.25">
      <c r="A63" s="21" t="s">
        <v>152</v>
      </c>
      <c r="B63" s="39"/>
      <c r="C63" s="40"/>
      <c r="D63" s="22"/>
      <c r="E63" s="22">
        <v>244</v>
      </c>
      <c r="F63" s="44">
        <v>864690</v>
      </c>
    </row>
    <row r="64" spans="1:6" ht="24" customHeight="1" x14ac:dyDescent="0.25">
      <c r="A64" s="67" t="s">
        <v>120</v>
      </c>
      <c r="B64" s="39"/>
      <c r="C64" s="40"/>
      <c r="D64" s="69"/>
      <c r="E64" s="69">
        <v>853</v>
      </c>
      <c r="F64" s="66">
        <v>40000</v>
      </c>
    </row>
    <row r="65" spans="1:6" ht="33" customHeight="1" x14ac:dyDescent="0.25">
      <c r="A65" s="21" t="s">
        <v>158</v>
      </c>
      <c r="B65" s="39"/>
      <c r="C65" s="40"/>
      <c r="D65" s="22" t="s">
        <v>159</v>
      </c>
      <c r="E65" s="22"/>
      <c r="F65" s="44"/>
    </row>
    <row r="66" spans="1:6" ht="33.75" customHeight="1" x14ac:dyDescent="0.25">
      <c r="A66" s="67" t="s">
        <v>117</v>
      </c>
      <c r="B66" s="39"/>
      <c r="C66" s="40"/>
      <c r="D66" s="22"/>
      <c r="E66" s="22">
        <v>244</v>
      </c>
      <c r="F66" s="44">
        <v>68624</v>
      </c>
    </row>
    <row r="67" spans="1:6" ht="33.75" customHeight="1" x14ac:dyDescent="0.25">
      <c r="A67" s="21" t="s">
        <v>160</v>
      </c>
      <c r="B67" s="39"/>
      <c r="C67" s="40"/>
      <c r="D67" s="22" t="s">
        <v>161</v>
      </c>
      <c r="E67" s="22"/>
      <c r="F67" s="44"/>
    </row>
    <row r="68" spans="1:6" ht="37.5" customHeight="1" x14ac:dyDescent="0.25">
      <c r="A68" s="67" t="s">
        <v>117</v>
      </c>
      <c r="B68" s="39"/>
      <c r="C68" s="40"/>
      <c r="D68" s="22"/>
      <c r="E68" s="22">
        <v>244</v>
      </c>
      <c r="F68" s="44">
        <v>1303854</v>
      </c>
    </row>
    <row r="69" spans="1:6" ht="63" customHeight="1" x14ac:dyDescent="0.25">
      <c r="A69" s="21" t="s">
        <v>162</v>
      </c>
      <c r="B69" s="39"/>
      <c r="C69" s="40"/>
      <c r="D69" s="22" t="s">
        <v>163</v>
      </c>
      <c r="E69" s="22"/>
      <c r="F69" s="44"/>
    </row>
    <row r="70" spans="1:6" ht="45.75" customHeight="1" x14ac:dyDescent="0.25">
      <c r="A70" s="67" t="s">
        <v>117</v>
      </c>
      <c r="B70" s="39"/>
      <c r="C70" s="40"/>
      <c r="D70" s="22"/>
      <c r="E70" s="22">
        <v>244</v>
      </c>
      <c r="F70" s="44">
        <v>62996</v>
      </c>
    </row>
    <row r="71" spans="1:6" ht="60" customHeight="1" x14ac:dyDescent="0.25">
      <c r="A71" s="28" t="s">
        <v>164</v>
      </c>
      <c r="B71" s="39"/>
      <c r="C71" s="40"/>
      <c r="D71" s="22" t="s">
        <v>165</v>
      </c>
      <c r="E71" s="22"/>
      <c r="F71" s="44"/>
    </row>
    <row r="72" spans="1:6" ht="47.25" customHeight="1" x14ac:dyDescent="0.25">
      <c r="A72" s="67" t="s">
        <v>117</v>
      </c>
      <c r="B72" s="39"/>
      <c r="C72" s="40"/>
      <c r="D72" s="22"/>
      <c r="E72" s="22">
        <v>244</v>
      </c>
      <c r="F72" s="44">
        <v>1196921</v>
      </c>
    </row>
    <row r="73" spans="1:6" ht="31.5" customHeight="1" x14ac:dyDescent="0.25">
      <c r="A73" s="23" t="s">
        <v>76</v>
      </c>
      <c r="B73" s="39"/>
      <c r="C73" s="38">
        <v>12</v>
      </c>
      <c r="D73" s="22"/>
      <c r="E73" s="22"/>
      <c r="F73" s="45">
        <f>SUM(F74)</f>
        <v>4023</v>
      </c>
    </row>
    <row r="74" spans="1:6" ht="24" customHeight="1" x14ac:dyDescent="0.25">
      <c r="A74" s="85" t="s">
        <v>239</v>
      </c>
      <c r="B74" s="83"/>
      <c r="C74" s="81"/>
      <c r="D74" s="79" t="s">
        <v>167</v>
      </c>
      <c r="E74" s="79"/>
      <c r="F74" s="87">
        <f>F78+F80</f>
        <v>4023</v>
      </c>
    </row>
    <row r="75" spans="1:6" ht="18" customHeight="1" x14ac:dyDescent="0.25">
      <c r="A75" s="86"/>
      <c r="B75" s="84"/>
      <c r="C75" s="82"/>
      <c r="D75" s="80"/>
      <c r="E75" s="80"/>
      <c r="F75" s="88"/>
    </row>
    <row r="76" spans="1:6" ht="19.5" customHeight="1" x14ac:dyDescent="0.25">
      <c r="A76" s="21" t="s">
        <v>168</v>
      </c>
      <c r="B76" s="39"/>
      <c r="C76" s="38"/>
      <c r="D76" s="22" t="s">
        <v>169</v>
      </c>
      <c r="E76" s="22"/>
      <c r="F76" s="44"/>
    </row>
    <row r="77" spans="1:6" ht="72.75" customHeight="1" x14ac:dyDescent="0.25">
      <c r="A77" s="28" t="s">
        <v>170</v>
      </c>
      <c r="B77" s="39"/>
      <c r="C77" s="38"/>
      <c r="D77" s="22" t="s">
        <v>171</v>
      </c>
      <c r="E77" s="22"/>
      <c r="F77" s="44"/>
    </row>
    <row r="78" spans="1:6" ht="19.5" customHeight="1" x14ac:dyDescent="0.25">
      <c r="A78" s="21" t="s">
        <v>123</v>
      </c>
      <c r="B78" s="39"/>
      <c r="C78" s="38"/>
      <c r="D78" s="22"/>
      <c r="E78" s="22">
        <v>540</v>
      </c>
      <c r="F78" s="44">
        <v>192</v>
      </c>
    </row>
    <row r="79" spans="1:6" ht="75" customHeight="1" x14ac:dyDescent="0.25">
      <c r="A79" s="28" t="s">
        <v>172</v>
      </c>
      <c r="B79" s="39"/>
      <c r="C79" s="38"/>
      <c r="D79" s="22" t="s">
        <v>173</v>
      </c>
      <c r="E79" s="22"/>
      <c r="F79" s="44"/>
    </row>
    <row r="80" spans="1:6" ht="18.75" customHeight="1" x14ac:dyDescent="0.25">
      <c r="A80" s="21" t="s">
        <v>123</v>
      </c>
      <c r="B80" s="39"/>
      <c r="C80" s="38"/>
      <c r="D80" s="22"/>
      <c r="E80" s="22">
        <v>540</v>
      </c>
      <c r="F80" s="44">
        <v>3831</v>
      </c>
    </row>
    <row r="81" spans="1:6" ht="24" customHeight="1" x14ac:dyDescent="0.25">
      <c r="A81" s="23" t="s">
        <v>77</v>
      </c>
      <c r="B81" s="38" t="s">
        <v>99</v>
      </c>
      <c r="C81" s="40"/>
      <c r="D81" s="22"/>
      <c r="E81" s="22"/>
      <c r="F81" s="45">
        <f>F82+F87+F99</f>
        <v>4629725</v>
      </c>
    </row>
    <row r="82" spans="1:6" ht="21" customHeight="1" x14ac:dyDescent="0.25">
      <c r="A82" s="21" t="s">
        <v>79</v>
      </c>
      <c r="B82" s="39"/>
      <c r="C82" s="38" t="s">
        <v>95</v>
      </c>
      <c r="D82" s="22"/>
      <c r="E82" s="22"/>
      <c r="F82" s="45">
        <f>F83</f>
        <v>863990</v>
      </c>
    </row>
    <row r="83" spans="1:6" ht="59.25" customHeight="1" x14ac:dyDescent="0.25">
      <c r="A83" s="23" t="s">
        <v>174</v>
      </c>
      <c r="B83" s="38"/>
      <c r="C83" s="38"/>
      <c r="D83" s="20" t="s">
        <v>136</v>
      </c>
      <c r="E83" s="20"/>
      <c r="F83" s="45">
        <f>F85+F86</f>
        <v>863990</v>
      </c>
    </row>
    <row r="84" spans="1:6" ht="44.25" customHeight="1" x14ac:dyDescent="0.25">
      <c r="A84" s="21" t="s">
        <v>175</v>
      </c>
      <c r="B84" s="38"/>
      <c r="C84" s="38"/>
      <c r="D84" s="22" t="s">
        <v>139</v>
      </c>
      <c r="E84" s="22"/>
      <c r="F84" s="44"/>
    </row>
    <row r="85" spans="1:6" ht="21" customHeight="1" x14ac:dyDescent="0.25">
      <c r="A85" s="21" t="s">
        <v>152</v>
      </c>
      <c r="B85" s="38"/>
      <c r="C85" s="38"/>
      <c r="D85" s="22"/>
      <c r="E85" s="22">
        <v>244</v>
      </c>
      <c r="F85" s="44">
        <v>262990</v>
      </c>
    </row>
    <row r="86" spans="1:6" ht="21" customHeight="1" x14ac:dyDescent="0.25">
      <c r="A86" s="21" t="s">
        <v>141</v>
      </c>
      <c r="B86" s="38"/>
      <c r="C86" s="38"/>
      <c r="D86" s="22"/>
      <c r="E86" s="22">
        <v>247</v>
      </c>
      <c r="F86" s="44">
        <v>601000</v>
      </c>
    </row>
    <row r="87" spans="1:6" ht="19.5" customHeight="1" x14ac:dyDescent="0.25">
      <c r="A87" s="21" t="s">
        <v>81</v>
      </c>
      <c r="B87" s="38"/>
      <c r="C87" s="38" t="s">
        <v>97</v>
      </c>
      <c r="D87" s="22"/>
      <c r="E87" s="22"/>
      <c r="F87" s="45">
        <f>F88</f>
        <v>3348574</v>
      </c>
    </row>
    <row r="88" spans="1:6" ht="47.25" customHeight="1" x14ac:dyDescent="0.25">
      <c r="A88" s="23" t="s">
        <v>176</v>
      </c>
      <c r="B88" s="38"/>
      <c r="C88" s="38"/>
      <c r="D88" s="20" t="s">
        <v>177</v>
      </c>
      <c r="E88" s="20"/>
      <c r="F88" s="45">
        <f>F91+F92+F93+F95+F97+F98</f>
        <v>3348574</v>
      </c>
    </row>
    <row r="89" spans="1:6" ht="24" customHeight="1" x14ac:dyDescent="0.25">
      <c r="A89" s="21" t="s">
        <v>178</v>
      </c>
      <c r="B89" s="38"/>
      <c r="C89" s="38"/>
      <c r="D89" s="22" t="s">
        <v>179</v>
      </c>
      <c r="E89" s="22"/>
      <c r="F89" s="44"/>
    </row>
    <row r="90" spans="1:6" ht="22.5" customHeight="1" x14ac:dyDescent="0.25">
      <c r="A90" s="21" t="s">
        <v>180</v>
      </c>
      <c r="B90" s="38"/>
      <c r="C90" s="38"/>
      <c r="D90" s="22" t="s">
        <v>181</v>
      </c>
      <c r="E90" s="22"/>
      <c r="F90" s="44"/>
    </row>
    <row r="91" spans="1:6" ht="21.75" customHeight="1" x14ac:dyDescent="0.25">
      <c r="A91" s="21" t="s">
        <v>182</v>
      </c>
      <c r="B91" s="38"/>
      <c r="C91" s="38"/>
      <c r="D91" s="22"/>
      <c r="E91" s="22">
        <v>247</v>
      </c>
      <c r="F91" s="44">
        <v>1820000</v>
      </c>
    </row>
    <row r="92" spans="1:6" ht="24" customHeight="1" x14ac:dyDescent="0.25">
      <c r="A92" s="21" t="s">
        <v>166</v>
      </c>
      <c r="B92" s="39"/>
      <c r="C92" s="39"/>
      <c r="D92" s="22"/>
      <c r="E92" s="22">
        <v>244</v>
      </c>
      <c r="F92" s="44">
        <v>176000</v>
      </c>
    </row>
    <row r="93" spans="1:6" ht="24" customHeight="1" x14ac:dyDescent="0.25">
      <c r="A93" s="21" t="s">
        <v>183</v>
      </c>
      <c r="B93" s="39"/>
      <c r="C93" s="39"/>
      <c r="D93" s="22"/>
      <c r="E93" s="22">
        <v>853</v>
      </c>
      <c r="F93" s="44">
        <v>1000</v>
      </c>
    </row>
    <row r="94" spans="1:6" ht="24" customHeight="1" x14ac:dyDescent="0.25">
      <c r="A94" s="21" t="s">
        <v>184</v>
      </c>
      <c r="B94" s="39"/>
      <c r="C94" s="39"/>
      <c r="D94" s="22" t="s">
        <v>185</v>
      </c>
      <c r="E94" s="22"/>
      <c r="F94" s="44"/>
    </row>
    <row r="95" spans="1:6" ht="24" customHeight="1" x14ac:dyDescent="0.25">
      <c r="A95" s="21" t="s">
        <v>152</v>
      </c>
      <c r="B95" s="38"/>
      <c r="C95" s="38"/>
      <c r="D95" s="22"/>
      <c r="E95" s="22">
        <v>244</v>
      </c>
      <c r="F95" s="44">
        <v>72800</v>
      </c>
    </row>
    <row r="96" spans="1:6" ht="24" customHeight="1" x14ac:dyDescent="0.25">
      <c r="A96" s="21" t="s">
        <v>186</v>
      </c>
      <c r="B96" s="38"/>
      <c r="C96" s="38"/>
      <c r="D96" s="22" t="s">
        <v>187</v>
      </c>
      <c r="E96" s="22"/>
      <c r="F96" s="44"/>
    </row>
    <row r="97" spans="1:6" ht="24" customHeight="1" x14ac:dyDescent="0.25">
      <c r="A97" s="21" t="s">
        <v>152</v>
      </c>
      <c r="B97" s="38"/>
      <c r="C97" s="38"/>
      <c r="D97" s="22"/>
      <c r="E97" s="22">
        <v>244</v>
      </c>
      <c r="F97" s="44">
        <v>1277774</v>
      </c>
    </row>
    <row r="98" spans="1:6" ht="24" customHeight="1" x14ac:dyDescent="0.25">
      <c r="A98" s="21" t="s">
        <v>183</v>
      </c>
      <c r="B98" s="38"/>
      <c r="C98" s="38"/>
      <c r="D98" s="22"/>
      <c r="E98" s="22">
        <v>831</v>
      </c>
      <c r="F98" s="44">
        <v>1000</v>
      </c>
    </row>
    <row r="99" spans="1:6" ht="24" customHeight="1" x14ac:dyDescent="0.25">
      <c r="A99" s="78" t="s">
        <v>83</v>
      </c>
      <c r="B99" s="75"/>
      <c r="C99" s="75" t="s">
        <v>99</v>
      </c>
      <c r="D99" s="71"/>
      <c r="E99" s="71"/>
      <c r="F99" s="77">
        <f>SUM(F103+F110)</f>
        <v>417161</v>
      </c>
    </row>
    <row r="100" spans="1:6" ht="15.75" customHeight="1" x14ac:dyDescent="0.25">
      <c r="A100" s="78"/>
      <c r="B100" s="75"/>
      <c r="C100" s="75"/>
      <c r="D100" s="71"/>
      <c r="E100" s="71"/>
      <c r="F100" s="77"/>
    </row>
    <row r="101" spans="1:6" ht="4.5" hidden="1" customHeight="1" x14ac:dyDescent="0.25">
      <c r="A101" s="78"/>
      <c r="B101" s="75"/>
      <c r="C101" s="75"/>
      <c r="D101" s="71"/>
      <c r="E101" s="71"/>
      <c r="F101" s="77"/>
    </row>
    <row r="102" spans="1:6" ht="24" hidden="1" customHeight="1" x14ac:dyDescent="0.25">
      <c r="A102" s="78"/>
      <c r="B102" s="75"/>
      <c r="C102" s="75"/>
      <c r="D102" s="71"/>
      <c r="E102" s="71"/>
      <c r="F102" s="77"/>
    </row>
    <row r="103" spans="1:6" ht="46.5" customHeight="1" x14ac:dyDescent="0.25">
      <c r="A103" s="23" t="s">
        <v>241</v>
      </c>
      <c r="B103" s="38"/>
      <c r="C103" s="38"/>
      <c r="D103" s="20" t="s">
        <v>188</v>
      </c>
      <c r="E103" s="22"/>
      <c r="F103" s="45">
        <f>F107+F108</f>
        <v>330000</v>
      </c>
    </row>
    <row r="104" spans="1:6" ht="45.75" customHeight="1" x14ac:dyDescent="0.25">
      <c r="A104" s="21" t="s">
        <v>137</v>
      </c>
      <c r="B104" s="38"/>
      <c r="C104" s="38"/>
      <c r="D104" s="22" t="s">
        <v>189</v>
      </c>
      <c r="E104" s="22"/>
      <c r="F104" s="44"/>
    </row>
    <row r="105" spans="1:6" ht="24" customHeight="1" x14ac:dyDescent="0.25">
      <c r="A105" s="74" t="s">
        <v>190</v>
      </c>
      <c r="B105" s="75"/>
      <c r="C105" s="75"/>
      <c r="D105" s="76" t="s">
        <v>191</v>
      </c>
      <c r="E105" s="76"/>
      <c r="F105" s="73"/>
    </row>
    <row r="106" spans="1:6" ht="19.5" customHeight="1" x14ac:dyDescent="0.25">
      <c r="A106" s="74"/>
      <c r="B106" s="75"/>
      <c r="C106" s="75"/>
      <c r="D106" s="76"/>
      <c r="E106" s="76"/>
      <c r="F106" s="73"/>
    </row>
    <row r="107" spans="1:6" ht="24" customHeight="1" x14ac:dyDescent="0.25">
      <c r="A107" s="21" t="s">
        <v>152</v>
      </c>
      <c r="B107" s="38"/>
      <c r="C107" s="38"/>
      <c r="D107" s="22"/>
      <c r="E107" s="22">
        <v>244</v>
      </c>
      <c r="F107" s="44">
        <v>328000</v>
      </c>
    </row>
    <row r="108" spans="1:6" ht="20.25" customHeight="1" x14ac:dyDescent="0.25">
      <c r="A108" s="21" t="s">
        <v>183</v>
      </c>
      <c r="B108" s="38"/>
      <c r="C108" s="38"/>
      <c r="D108" s="22"/>
      <c r="E108" s="22">
        <v>853</v>
      </c>
      <c r="F108" s="44">
        <v>2000</v>
      </c>
    </row>
    <row r="109" spans="1:6" ht="78" customHeight="1" x14ac:dyDescent="0.25">
      <c r="A109" s="28" t="s">
        <v>192</v>
      </c>
      <c r="B109" s="38"/>
      <c r="C109" s="38"/>
      <c r="D109" s="22" t="s">
        <v>193</v>
      </c>
      <c r="E109" s="22"/>
      <c r="F109" s="44"/>
    </row>
    <row r="110" spans="1:6" ht="20.25" customHeight="1" x14ac:dyDescent="0.25">
      <c r="A110" s="21" t="s">
        <v>123</v>
      </c>
      <c r="B110" s="39"/>
      <c r="C110" s="39"/>
      <c r="D110" s="22"/>
      <c r="E110" s="22">
        <v>540</v>
      </c>
      <c r="F110" s="44">
        <v>87161</v>
      </c>
    </row>
    <row r="111" spans="1:6" ht="21.75" customHeight="1" x14ac:dyDescent="0.25">
      <c r="A111" s="23" t="s">
        <v>84</v>
      </c>
      <c r="B111" s="38" t="s">
        <v>100</v>
      </c>
      <c r="C111" s="38"/>
      <c r="D111" s="22"/>
      <c r="E111" s="22"/>
      <c r="F111" s="45">
        <f>F113</f>
        <v>50000</v>
      </c>
    </row>
    <row r="112" spans="1:6" ht="24" customHeight="1" x14ac:dyDescent="0.25">
      <c r="A112" s="21" t="s">
        <v>86</v>
      </c>
      <c r="B112" s="38"/>
      <c r="C112" s="38" t="s">
        <v>100</v>
      </c>
      <c r="D112" s="22"/>
      <c r="E112" s="22"/>
      <c r="F112" s="44"/>
    </row>
    <row r="113" spans="1:6" ht="45.75" customHeight="1" x14ac:dyDescent="0.25">
      <c r="A113" s="23" t="s">
        <v>240</v>
      </c>
      <c r="B113" s="38"/>
      <c r="C113" s="38"/>
      <c r="D113" s="20" t="s">
        <v>194</v>
      </c>
      <c r="E113" s="22"/>
      <c r="F113" s="45">
        <f>F116</f>
        <v>50000</v>
      </c>
    </row>
    <row r="114" spans="1:6" ht="21.75" customHeight="1" x14ac:dyDescent="0.25">
      <c r="A114" s="21" t="s">
        <v>195</v>
      </c>
      <c r="B114" s="38"/>
      <c r="C114" s="38"/>
      <c r="D114" s="22" t="s">
        <v>196</v>
      </c>
      <c r="E114" s="22"/>
      <c r="F114" s="44"/>
    </row>
    <row r="115" spans="1:6" ht="60.75" customHeight="1" x14ac:dyDescent="0.25">
      <c r="A115" s="28" t="s">
        <v>197</v>
      </c>
      <c r="B115" s="38"/>
      <c r="C115" s="38"/>
      <c r="D115" s="22" t="s">
        <v>198</v>
      </c>
      <c r="E115" s="22"/>
      <c r="F115" s="44"/>
    </row>
    <row r="116" spans="1:6" ht="20.25" customHeight="1" x14ac:dyDescent="0.25">
      <c r="A116" s="21" t="s">
        <v>123</v>
      </c>
      <c r="B116" s="38"/>
      <c r="C116" s="38"/>
      <c r="D116" s="22"/>
      <c r="E116" s="22">
        <v>540</v>
      </c>
      <c r="F116" s="44">
        <v>50000</v>
      </c>
    </row>
    <row r="117" spans="1:6" ht="20.25" customHeight="1" x14ac:dyDescent="0.25">
      <c r="A117" s="23" t="s">
        <v>87</v>
      </c>
      <c r="B117" s="38" t="s">
        <v>101</v>
      </c>
      <c r="C117" s="38"/>
      <c r="D117" s="22"/>
      <c r="E117" s="22"/>
      <c r="F117" s="45">
        <f>F119</f>
        <v>224563</v>
      </c>
    </row>
    <row r="118" spans="1:6" ht="24" customHeight="1" x14ac:dyDescent="0.25">
      <c r="A118" s="21" t="s">
        <v>89</v>
      </c>
      <c r="B118" s="38"/>
      <c r="C118" s="38" t="s">
        <v>95</v>
      </c>
      <c r="D118" s="22"/>
      <c r="E118" s="22"/>
      <c r="F118" s="45"/>
    </row>
    <row r="119" spans="1:6" ht="45" customHeight="1" x14ac:dyDescent="0.25">
      <c r="A119" s="23" t="s">
        <v>199</v>
      </c>
      <c r="B119" s="38"/>
      <c r="C119" s="38"/>
      <c r="D119" s="20" t="s">
        <v>200</v>
      </c>
      <c r="E119" s="20"/>
      <c r="F119" s="45">
        <f>F122+F124</f>
        <v>224563</v>
      </c>
    </row>
    <row r="120" spans="1:6" ht="42.75" customHeight="1" x14ac:dyDescent="0.25">
      <c r="A120" s="21" t="s">
        <v>201</v>
      </c>
      <c r="B120" s="38"/>
      <c r="C120" s="38"/>
      <c r="D120" s="22" t="s">
        <v>202</v>
      </c>
      <c r="E120" s="22"/>
      <c r="F120" s="44"/>
    </row>
    <row r="121" spans="1:6" ht="20.25" customHeight="1" x14ac:dyDescent="0.25">
      <c r="A121" s="21" t="s">
        <v>203</v>
      </c>
      <c r="B121" s="38"/>
      <c r="C121" s="38"/>
      <c r="D121" s="22" t="s">
        <v>204</v>
      </c>
      <c r="E121" s="22"/>
      <c r="F121" s="44"/>
    </row>
    <row r="122" spans="1:6" ht="21" customHeight="1" x14ac:dyDescent="0.25">
      <c r="A122" s="21" t="s">
        <v>152</v>
      </c>
      <c r="B122" s="38"/>
      <c r="C122" s="38"/>
      <c r="D122" s="22"/>
      <c r="E122" s="22">
        <v>244</v>
      </c>
      <c r="F122" s="44">
        <v>80000</v>
      </c>
    </row>
    <row r="123" spans="1:6" ht="46.5" customHeight="1" x14ac:dyDescent="0.25">
      <c r="A123" s="28" t="s">
        <v>205</v>
      </c>
      <c r="B123" s="38"/>
      <c r="C123" s="38"/>
      <c r="D123" s="22" t="s">
        <v>206</v>
      </c>
      <c r="E123" s="22"/>
      <c r="F123" s="44"/>
    </row>
    <row r="124" spans="1:6" ht="18" customHeight="1" x14ac:dyDescent="0.25">
      <c r="A124" s="21" t="s">
        <v>207</v>
      </c>
      <c r="B124" s="38"/>
      <c r="C124" s="38"/>
      <c r="D124" s="22"/>
      <c r="E124" s="22">
        <v>540</v>
      </c>
      <c r="F124" s="44">
        <v>144563</v>
      </c>
    </row>
    <row r="125" spans="1:6" ht="19.5" customHeight="1" x14ac:dyDescent="0.25">
      <c r="A125" s="37" t="s">
        <v>90</v>
      </c>
      <c r="B125" s="42">
        <v>11</v>
      </c>
      <c r="C125" s="38"/>
      <c r="D125" s="22"/>
      <c r="E125" s="22"/>
      <c r="F125" s="45">
        <f>F127</f>
        <v>30000</v>
      </c>
    </row>
    <row r="126" spans="1:6" ht="18.75" customHeight="1" x14ac:dyDescent="0.25">
      <c r="A126" s="37" t="s">
        <v>92</v>
      </c>
      <c r="B126" s="38"/>
      <c r="C126" s="42" t="s">
        <v>96</v>
      </c>
      <c r="D126" s="22"/>
      <c r="E126" s="22"/>
      <c r="F126" s="44"/>
    </row>
    <row r="127" spans="1:6" ht="45" customHeight="1" x14ac:dyDescent="0.25">
      <c r="A127" s="37" t="s">
        <v>242</v>
      </c>
      <c r="B127" s="38"/>
      <c r="C127" s="38"/>
      <c r="D127" s="33" t="s">
        <v>208</v>
      </c>
      <c r="E127" s="20"/>
      <c r="F127" s="45">
        <f>F130</f>
        <v>30000</v>
      </c>
    </row>
    <row r="128" spans="1:6" ht="21" customHeight="1" x14ac:dyDescent="0.25">
      <c r="A128" s="28" t="s">
        <v>209</v>
      </c>
      <c r="B128" s="38"/>
      <c r="C128" s="38"/>
      <c r="D128" s="31" t="s">
        <v>210</v>
      </c>
      <c r="E128" s="22"/>
      <c r="F128" s="44"/>
    </row>
    <row r="129" spans="1:6" ht="30.75" customHeight="1" x14ac:dyDescent="0.25">
      <c r="A129" s="28" t="s">
        <v>211</v>
      </c>
      <c r="B129" s="38"/>
      <c r="C129" s="38"/>
      <c r="D129" s="31" t="s">
        <v>212</v>
      </c>
      <c r="E129" s="22"/>
      <c r="F129" s="44"/>
    </row>
    <row r="130" spans="1:6" ht="21.75" customHeight="1" x14ac:dyDescent="0.25">
      <c r="A130" s="67" t="s">
        <v>117</v>
      </c>
      <c r="B130" s="38"/>
      <c r="C130" s="38"/>
      <c r="D130" s="22"/>
      <c r="E130" s="31">
        <v>244</v>
      </c>
      <c r="F130" s="44">
        <v>30000</v>
      </c>
    </row>
    <row r="131" spans="1:6" x14ac:dyDescent="0.25">
      <c r="A131" s="37" t="s">
        <v>213</v>
      </c>
      <c r="B131" s="38"/>
      <c r="C131" s="38"/>
      <c r="D131" s="22"/>
      <c r="E131" s="22"/>
      <c r="F131" s="45">
        <f>F10+F46+F52+F58+F81+F111+F117+F125</f>
        <v>13968738</v>
      </c>
    </row>
  </sheetData>
  <mergeCells count="19">
    <mergeCell ref="A6:F6"/>
    <mergeCell ref="D99:D102"/>
    <mergeCell ref="E99:E102"/>
    <mergeCell ref="F99:F102"/>
    <mergeCell ref="A99:A102"/>
    <mergeCell ref="D74:D75"/>
    <mergeCell ref="C74:C75"/>
    <mergeCell ref="B74:B75"/>
    <mergeCell ref="A74:A75"/>
    <mergeCell ref="F74:F75"/>
    <mergeCell ref="E74:E75"/>
    <mergeCell ref="B99:B102"/>
    <mergeCell ref="C99:C102"/>
    <mergeCell ref="F105:F106"/>
    <mergeCell ref="A105:A106"/>
    <mergeCell ref="B105:B106"/>
    <mergeCell ref="C105:C106"/>
    <mergeCell ref="D105:D106"/>
    <mergeCell ref="E105:E106"/>
  </mergeCells>
  <pageMargins left="0.70866141732283472" right="0.31496062992125984" top="0.55118110236220474" bottom="0.55118110236220474" header="0.31496062992125984" footer="0.31496062992125984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workbookViewId="0">
      <selection activeCell="G131" sqref="G131"/>
    </sheetView>
  </sheetViews>
  <sheetFormatPr defaultRowHeight="15" x14ac:dyDescent="0.25"/>
  <cols>
    <col min="1" max="1" width="51.140625" customWidth="1"/>
    <col min="2" max="2" width="8" customWidth="1"/>
    <col min="3" max="3" width="5.85546875" customWidth="1"/>
    <col min="4" max="4" width="15" customWidth="1"/>
    <col min="6" max="6" width="16" customWidth="1"/>
    <col min="7" max="7" width="13.42578125" customWidth="1"/>
  </cols>
  <sheetData>
    <row r="1" spans="1:7" ht="15.75" x14ac:dyDescent="0.25">
      <c r="A1" t="s">
        <v>260</v>
      </c>
      <c r="E1" s="13"/>
      <c r="F1" s="24" t="s">
        <v>269</v>
      </c>
    </row>
    <row r="2" spans="1:7" ht="15.75" x14ac:dyDescent="0.25">
      <c r="E2" s="13"/>
      <c r="F2" s="24" t="s">
        <v>51</v>
      </c>
    </row>
    <row r="3" spans="1:7" ht="15.75" x14ac:dyDescent="0.25">
      <c r="E3" s="13"/>
      <c r="F3" s="24" t="s">
        <v>52</v>
      </c>
    </row>
    <row r="4" spans="1:7" ht="15.75" x14ac:dyDescent="0.25">
      <c r="E4" s="13"/>
      <c r="F4" s="24" t="s">
        <v>228</v>
      </c>
    </row>
    <row r="5" spans="1:7" ht="15.75" x14ac:dyDescent="0.25">
      <c r="E5" s="13"/>
      <c r="F5" s="24"/>
    </row>
    <row r="6" spans="1:7" ht="54.75" customHeight="1" x14ac:dyDescent="0.25">
      <c r="A6" s="72" t="s">
        <v>302</v>
      </c>
      <c r="B6" s="72"/>
      <c r="C6" s="72"/>
      <c r="D6" s="72"/>
      <c r="E6" s="72"/>
      <c r="F6" s="72"/>
    </row>
    <row r="7" spans="1:7" ht="15.75" x14ac:dyDescent="0.25">
      <c r="A7" s="11"/>
    </row>
    <row r="8" spans="1:7" ht="33.75" customHeight="1" x14ac:dyDescent="0.25">
      <c r="A8" s="27" t="s">
        <v>103</v>
      </c>
      <c r="B8" s="27" t="s">
        <v>104</v>
      </c>
      <c r="C8" s="27" t="s">
        <v>105</v>
      </c>
      <c r="D8" s="27" t="s">
        <v>106</v>
      </c>
      <c r="E8" s="27" t="s">
        <v>107</v>
      </c>
      <c r="F8" s="27" t="s">
        <v>303</v>
      </c>
      <c r="G8" s="27" t="s">
        <v>304</v>
      </c>
    </row>
    <row r="9" spans="1:7" x14ac:dyDescent="0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</row>
    <row r="10" spans="1:7" ht="20.25" customHeight="1" x14ac:dyDescent="0.25">
      <c r="A10" s="65" t="s">
        <v>55</v>
      </c>
      <c r="B10" s="68" t="s">
        <v>95</v>
      </c>
      <c r="C10" s="68"/>
      <c r="D10" s="63"/>
      <c r="E10" s="63"/>
      <c r="F10" s="64">
        <f>F12+F16+F27+F32+F35</f>
        <v>3595300</v>
      </c>
      <c r="G10" s="64">
        <f>G12+G16+G27+G32+G35</f>
        <v>2865482</v>
      </c>
    </row>
    <row r="11" spans="1:7" ht="39" customHeight="1" x14ac:dyDescent="0.25">
      <c r="A11" s="65" t="s">
        <v>299</v>
      </c>
      <c r="B11" s="43"/>
      <c r="C11" s="68"/>
      <c r="D11" s="63" t="s">
        <v>300</v>
      </c>
      <c r="E11" s="63"/>
      <c r="F11" s="64">
        <f>F14+F15+F18+F19+F20+F21+F22+F23+F24+F26+F29+F31+F34</f>
        <v>3439500</v>
      </c>
      <c r="G11" s="64">
        <f>G14+G15+G18+G19+G20+G21+G22+G23+G24+G26+G29+G31+G34</f>
        <v>2741482</v>
      </c>
    </row>
    <row r="12" spans="1:7" ht="30" customHeight="1" x14ac:dyDescent="0.25">
      <c r="A12" s="65" t="s">
        <v>109</v>
      </c>
      <c r="B12" s="68"/>
      <c r="C12" s="68" t="s">
        <v>96</v>
      </c>
      <c r="D12" s="63"/>
      <c r="E12" s="63"/>
      <c r="F12" s="64">
        <f>F14+F15</f>
        <v>976500</v>
      </c>
      <c r="G12" s="64">
        <f>G14+G15</f>
        <v>690060</v>
      </c>
    </row>
    <row r="13" spans="1:7" ht="36" customHeight="1" x14ac:dyDescent="0.25">
      <c r="A13" s="67" t="s">
        <v>110</v>
      </c>
      <c r="B13" s="39"/>
      <c r="C13" s="39"/>
      <c r="D13" s="29" t="s">
        <v>230</v>
      </c>
      <c r="E13" s="69"/>
      <c r="F13" s="66"/>
      <c r="G13" s="66"/>
    </row>
    <row r="14" spans="1:7" ht="33" customHeight="1" x14ac:dyDescent="0.25">
      <c r="A14" s="67" t="s">
        <v>111</v>
      </c>
      <c r="B14" s="39"/>
      <c r="C14" s="39"/>
      <c r="D14" s="69"/>
      <c r="E14" s="69">
        <v>121</v>
      </c>
      <c r="F14" s="66">
        <v>750000</v>
      </c>
      <c r="G14" s="66">
        <v>530000</v>
      </c>
    </row>
    <row r="15" spans="1:7" ht="51" customHeight="1" x14ac:dyDescent="0.25">
      <c r="A15" s="67" t="s">
        <v>112</v>
      </c>
      <c r="B15" s="39"/>
      <c r="C15" s="39"/>
      <c r="D15" s="69"/>
      <c r="E15" s="69">
        <v>129</v>
      </c>
      <c r="F15" s="66">
        <v>226500</v>
      </c>
      <c r="G15" s="66">
        <v>160060</v>
      </c>
    </row>
    <row r="16" spans="1:7" ht="43.5" customHeight="1" x14ac:dyDescent="0.25">
      <c r="A16" s="65" t="s">
        <v>113</v>
      </c>
      <c r="B16" s="68"/>
      <c r="C16" s="68" t="s">
        <v>98</v>
      </c>
      <c r="D16" s="63"/>
      <c r="E16" s="63"/>
      <c r="F16" s="64">
        <f>F18+F19+F20+F21+F22+F23+F24+F26</f>
        <v>2453000</v>
      </c>
      <c r="G16" s="64">
        <f>G18+G19+G20+G21+G22+G23+G24+G26</f>
        <v>2041422</v>
      </c>
    </row>
    <row r="17" spans="1:7" ht="21.75" customHeight="1" x14ac:dyDescent="0.25">
      <c r="A17" s="67" t="s">
        <v>114</v>
      </c>
      <c r="B17" s="68"/>
      <c r="C17" s="39"/>
      <c r="D17" s="69" t="s">
        <v>229</v>
      </c>
      <c r="E17" s="69"/>
      <c r="F17" s="66"/>
      <c r="G17" s="66"/>
    </row>
    <row r="18" spans="1:7" ht="32.25" customHeight="1" x14ac:dyDescent="0.25">
      <c r="A18" s="67" t="s">
        <v>111</v>
      </c>
      <c r="B18" s="39"/>
      <c r="C18" s="39"/>
      <c r="D18" s="69"/>
      <c r="E18" s="69">
        <v>121</v>
      </c>
      <c r="F18" s="66">
        <v>1845000</v>
      </c>
      <c r="G18" s="66">
        <v>1553000</v>
      </c>
    </row>
    <row r="19" spans="1:7" ht="45.75" customHeight="1" x14ac:dyDescent="0.25">
      <c r="A19" s="67" t="s">
        <v>115</v>
      </c>
      <c r="B19" s="39"/>
      <c r="C19" s="39"/>
      <c r="D19" s="69"/>
      <c r="E19" s="69">
        <v>122</v>
      </c>
      <c r="F19" s="66">
        <v>4000</v>
      </c>
      <c r="G19" s="66">
        <v>4000</v>
      </c>
    </row>
    <row r="20" spans="1:7" ht="46.5" customHeight="1" x14ac:dyDescent="0.25">
      <c r="A20" s="67" t="s">
        <v>116</v>
      </c>
      <c r="B20" s="39"/>
      <c r="C20" s="39"/>
      <c r="D20" s="69"/>
      <c r="E20" s="69">
        <v>129</v>
      </c>
      <c r="F20" s="66">
        <v>550000</v>
      </c>
      <c r="G20" s="66">
        <v>430422</v>
      </c>
    </row>
    <row r="21" spans="1:7" ht="21" customHeight="1" x14ac:dyDescent="0.25">
      <c r="A21" s="67" t="s">
        <v>117</v>
      </c>
      <c r="B21" s="39"/>
      <c r="C21" s="39"/>
      <c r="D21" s="69"/>
      <c r="E21" s="69">
        <v>244</v>
      </c>
      <c r="F21" s="66">
        <v>30000</v>
      </c>
      <c r="G21" s="66">
        <v>30000</v>
      </c>
    </row>
    <row r="22" spans="1:7" ht="32.25" customHeight="1" x14ac:dyDescent="0.25">
      <c r="A22" s="67" t="s">
        <v>118</v>
      </c>
      <c r="B22" s="39"/>
      <c r="C22" s="39"/>
      <c r="D22" s="69"/>
      <c r="E22" s="69">
        <v>851</v>
      </c>
      <c r="F22" s="66">
        <v>11000</v>
      </c>
      <c r="G22" s="66">
        <v>11000</v>
      </c>
    </row>
    <row r="23" spans="1:7" ht="18" customHeight="1" x14ac:dyDescent="0.25">
      <c r="A23" s="67" t="s">
        <v>119</v>
      </c>
      <c r="B23" s="39"/>
      <c r="C23" s="39"/>
      <c r="D23" s="69"/>
      <c r="E23" s="69">
        <v>852</v>
      </c>
      <c r="F23" s="66">
        <v>5000</v>
      </c>
      <c r="G23" s="66">
        <v>5000</v>
      </c>
    </row>
    <row r="24" spans="1:7" ht="19.5" customHeight="1" x14ac:dyDescent="0.25">
      <c r="A24" s="67" t="s">
        <v>120</v>
      </c>
      <c r="B24" s="39"/>
      <c r="C24" s="39"/>
      <c r="D24" s="69"/>
      <c r="E24" s="69">
        <v>853</v>
      </c>
      <c r="F24" s="66">
        <v>1000</v>
      </c>
      <c r="G24" s="66">
        <v>1000</v>
      </c>
    </row>
    <row r="25" spans="1:7" ht="87" customHeight="1" x14ac:dyDescent="0.25">
      <c r="A25" s="67" t="s">
        <v>121</v>
      </c>
      <c r="B25" s="39"/>
      <c r="C25" s="39"/>
      <c r="D25" s="69" t="s">
        <v>122</v>
      </c>
      <c r="E25" s="69"/>
      <c r="F25" s="66"/>
      <c r="G25" s="66"/>
    </row>
    <row r="26" spans="1:7" ht="24" customHeight="1" x14ac:dyDescent="0.25">
      <c r="A26" s="67" t="s">
        <v>123</v>
      </c>
      <c r="B26" s="39"/>
      <c r="C26" s="39"/>
      <c r="D26" s="69"/>
      <c r="E26" s="69">
        <v>540</v>
      </c>
      <c r="F26" s="66">
        <v>7000</v>
      </c>
      <c r="G26" s="66">
        <v>7000</v>
      </c>
    </row>
    <row r="27" spans="1:7" ht="42.75" customHeight="1" x14ac:dyDescent="0.25">
      <c r="A27" s="65" t="s">
        <v>231</v>
      </c>
      <c r="B27" s="39"/>
      <c r="C27" s="68" t="s">
        <v>232</v>
      </c>
      <c r="D27" s="69"/>
      <c r="E27" s="69"/>
      <c r="F27" s="64">
        <f>F29+F31</f>
        <v>0</v>
      </c>
      <c r="G27" s="64">
        <f>G29+G31</f>
        <v>0</v>
      </c>
    </row>
    <row r="28" spans="1:7" ht="48.75" customHeight="1" x14ac:dyDescent="0.25">
      <c r="A28" s="67" t="s">
        <v>124</v>
      </c>
      <c r="B28" s="68"/>
      <c r="C28" s="68"/>
      <c r="D28" s="30" t="s">
        <v>233</v>
      </c>
      <c r="E28" s="63"/>
      <c r="F28" s="64"/>
      <c r="G28" s="64"/>
    </row>
    <row r="29" spans="1:7" ht="20.25" customHeight="1" x14ac:dyDescent="0.25">
      <c r="A29" s="67" t="s">
        <v>123</v>
      </c>
      <c r="B29" s="39"/>
      <c r="C29" s="39"/>
      <c r="D29" s="31"/>
      <c r="E29" s="69">
        <v>540</v>
      </c>
      <c r="F29" s="66">
        <v>0</v>
      </c>
      <c r="G29" s="66">
        <v>0</v>
      </c>
    </row>
    <row r="30" spans="1:7" ht="45.75" customHeight="1" x14ac:dyDescent="0.25">
      <c r="A30" s="67" t="s">
        <v>125</v>
      </c>
      <c r="B30" s="39"/>
      <c r="C30" s="39"/>
      <c r="D30" s="30" t="s">
        <v>234</v>
      </c>
      <c r="E30" s="69"/>
      <c r="F30" s="66"/>
      <c r="G30" s="66"/>
    </row>
    <row r="31" spans="1:7" ht="17.25" customHeight="1" x14ac:dyDescent="0.25">
      <c r="A31" s="67" t="s">
        <v>123</v>
      </c>
      <c r="B31" s="39"/>
      <c r="C31" s="39"/>
      <c r="D31" s="31"/>
      <c r="E31" s="69">
        <v>540</v>
      </c>
      <c r="F31" s="66">
        <v>0</v>
      </c>
      <c r="G31" s="66">
        <v>0</v>
      </c>
    </row>
    <row r="32" spans="1:7" ht="18" customHeight="1" x14ac:dyDescent="0.25">
      <c r="A32" s="65" t="s">
        <v>126</v>
      </c>
      <c r="B32" s="39"/>
      <c r="C32" s="68">
        <v>11</v>
      </c>
      <c r="D32" s="69"/>
      <c r="E32" s="69"/>
      <c r="F32" s="64">
        <f>F34</f>
        <v>10000</v>
      </c>
      <c r="G32" s="64">
        <f>G34</f>
        <v>10000</v>
      </c>
    </row>
    <row r="33" spans="1:7" ht="20.25" customHeight="1" x14ac:dyDescent="0.25">
      <c r="A33" s="67" t="s">
        <v>127</v>
      </c>
      <c r="B33" s="39"/>
      <c r="C33" s="68"/>
      <c r="D33" s="31" t="s">
        <v>235</v>
      </c>
      <c r="E33" s="69"/>
      <c r="F33" s="64"/>
      <c r="G33" s="64"/>
    </row>
    <row r="34" spans="1:7" ht="19.5" customHeight="1" x14ac:dyDescent="0.25">
      <c r="A34" s="67" t="s">
        <v>128</v>
      </c>
      <c r="B34" s="39"/>
      <c r="C34" s="39"/>
      <c r="D34" s="31"/>
      <c r="E34" s="69">
        <v>870</v>
      </c>
      <c r="F34" s="66">
        <v>10000</v>
      </c>
      <c r="G34" s="66">
        <v>10000</v>
      </c>
    </row>
    <row r="35" spans="1:7" ht="18.75" customHeight="1" x14ac:dyDescent="0.25">
      <c r="A35" s="65" t="s">
        <v>65</v>
      </c>
      <c r="B35" s="68"/>
      <c r="C35" s="68">
        <v>13</v>
      </c>
      <c r="D35" s="69"/>
      <c r="E35" s="69"/>
      <c r="F35" s="64">
        <f>SUM(F36+F41)</f>
        <v>155800</v>
      </c>
      <c r="G35" s="64">
        <f>SUM(G36+G41)</f>
        <v>124000</v>
      </c>
    </row>
    <row r="36" spans="1:7" ht="30.75" customHeight="1" x14ac:dyDescent="0.25">
      <c r="A36" s="65" t="s">
        <v>129</v>
      </c>
      <c r="B36" s="68"/>
      <c r="C36" s="39"/>
      <c r="D36" s="63" t="s">
        <v>130</v>
      </c>
      <c r="E36" s="69"/>
      <c r="F36" s="64">
        <f>F39+F40</f>
        <v>99000</v>
      </c>
      <c r="G36" s="64">
        <f>G39+G40</f>
        <v>79000</v>
      </c>
    </row>
    <row r="37" spans="1:7" ht="32.25" customHeight="1" x14ac:dyDescent="0.25">
      <c r="A37" s="67" t="s">
        <v>131</v>
      </c>
      <c r="B37" s="68"/>
      <c r="C37" s="39"/>
      <c r="D37" s="69" t="s">
        <v>132</v>
      </c>
      <c r="E37" s="69"/>
      <c r="F37" s="64"/>
      <c r="G37" s="64"/>
    </row>
    <row r="38" spans="1:7" ht="20.25" customHeight="1" x14ac:dyDescent="0.25">
      <c r="A38" s="67" t="s">
        <v>133</v>
      </c>
      <c r="B38" s="68"/>
      <c r="C38" s="39"/>
      <c r="D38" s="69" t="s">
        <v>134</v>
      </c>
      <c r="E38" s="69"/>
      <c r="F38" s="64"/>
      <c r="G38" s="64"/>
    </row>
    <row r="39" spans="1:7" ht="33.75" customHeight="1" x14ac:dyDescent="0.25">
      <c r="A39" s="67" t="s">
        <v>301</v>
      </c>
      <c r="B39" s="68"/>
      <c r="C39" s="39"/>
      <c r="D39" s="69"/>
      <c r="E39" s="69">
        <v>242</v>
      </c>
      <c r="F39" s="66">
        <v>79000</v>
      </c>
      <c r="G39" s="66">
        <v>59000</v>
      </c>
    </row>
    <row r="40" spans="1:7" ht="33" customHeight="1" x14ac:dyDescent="0.25">
      <c r="A40" s="67" t="s">
        <v>117</v>
      </c>
      <c r="B40" s="68"/>
      <c r="C40" s="39"/>
      <c r="D40" s="69"/>
      <c r="E40" s="69">
        <v>244</v>
      </c>
      <c r="F40" s="66">
        <v>20000</v>
      </c>
      <c r="G40" s="66">
        <v>20000</v>
      </c>
    </row>
    <row r="41" spans="1:7" ht="45.75" customHeight="1" x14ac:dyDescent="0.25">
      <c r="A41" s="65" t="s">
        <v>135</v>
      </c>
      <c r="B41" s="68"/>
      <c r="C41" s="39"/>
      <c r="D41" s="63" t="s">
        <v>136</v>
      </c>
      <c r="E41" s="63"/>
      <c r="F41" s="64">
        <f>F44+F45</f>
        <v>56800</v>
      </c>
      <c r="G41" s="64">
        <f>G44+G45</f>
        <v>45000</v>
      </c>
    </row>
    <row r="42" spans="1:7" ht="48" customHeight="1" x14ac:dyDescent="0.25">
      <c r="A42" s="67" t="s">
        <v>137</v>
      </c>
      <c r="B42" s="68"/>
      <c r="C42" s="39"/>
      <c r="D42" s="69" t="s">
        <v>138</v>
      </c>
      <c r="E42" s="69"/>
      <c r="F42" s="66"/>
      <c r="G42" s="66"/>
    </row>
    <row r="43" spans="1:7" ht="43.5" customHeight="1" x14ac:dyDescent="0.25">
      <c r="A43" s="67" t="s">
        <v>137</v>
      </c>
      <c r="B43" s="68"/>
      <c r="C43" s="39"/>
      <c r="D43" s="69" t="s">
        <v>139</v>
      </c>
      <c r="E43" s="69"/>
      <c r="F43" s="66"/>
      <c r="G43" s="66"/>
    </row>
    <row r="44" spans="1:7" ht="18.75" customHeight="1" x14ac:dyDescent="0.25">
      <c r="A44" s="67" t="s">
        <v>140</v>
      </c>
      <c r="B44" s="68"/>
      <c r="C44" s="39"/>
      <c r="D44" s="69"/>
      <c r="E44" s="69">
        <v>244</v>
      </c>
      <c r="F44" s="66">
        <v>4800</v>
      </c>
      <c r="G44" s="66">
        <v>0</v>
      </c>
    </row>
    <row r="45" spans="1:7" ht="20.25" customHeight="1" x14ac:dyDescent="0.25">
      <c r="A45" s="67" t="s">
        <v>141</v>
      </c>
      <c r="B45" s="68"/>
      <c r="C45" s="39"/>
      <c r="D45" s="69"/>
      <c r="E45" s="69">
        <v>247</v>
      </c>
      <c r="F45" s="66">
        <v>52000</v>
      </c>
      <c r="G45" s="66">
        <v>45000</v>
      </c>
    </row>
    <row r="46" spans="1:7" ht="20.25" customHeight="1" x14ac:dyDescent="0.25">
      <c r="A46" s="65" t="s">
        <v>66</v>
      </c>
      <c r="B46" s="68" t="s">
        <v>96</v>
      </c>
      <c r="C46" s="39"/>
      <c r="D46" s="69"/>
      <c r="E46" s="69"/>
      <c r="F46" s="64">
        <f>F50+F51</f>
        <v>306888</v>
      </c>
      <c r="G46" s="64">
        <f>G50+G51</f>
        <v>317475</v>
      </c>
    </row>
    <row r="47" spans="1:7" ht="18" customHeight="1" x14ac:dyDescent="0.25">
      <c r="A47" s="65" t="s">
        <v>68</v>
      </c>
      <c r="B47" s="39"/>
      <c r="C47" s="68" t="s">
        <v>97</v>
      </c>
      <c r="D47" s="69"/>
      <c r="E47" s="69"/>
      <c r="F47" s="66"/>
      <c r="G47" s="66"/>
    </row>
    <row r="48" spans="1:7" ht="30.75" customHeight="1" x14ac:dyDescent="0.25">
      <c r="A48" s="67" t="s">
        <v>142</v>
      </c>
      <c r="B48" s="68"/>
      <c r="C48" s="39"/>
      <c r="D48" s="69" t="s">
        <v>143</v>
      </c>
      <c r="E48" s="69"/>
      <c r="F48" s="64"/>
      <c r="G48" s="64"/>
    </row>
    <row r="49" spans="1:7" ht="51.75" customHeight="1" x14ac:dyDescent="0.25">
      <c r="A49" s="67" t="s">
        <v>144</v>
      </c>
      <c r="B49" s="68"/>
      <c r="C49" s="39"/>
      <c r="D49" s="29" t="s">
        <v>236</v>
      </c>
      <c r="E49" s="69"/>
      <c r="F49" s="64"/>
      <c r="G49" s="64"/>
    </row>
    <row r="50" spans="1:7" ht="31.5" customHeight="1" x14ac:dyDescent="0.25">
      <c r="A50" s="67" t="s">
        <v>111</v>
      </c>
      <c r="B50" s="68"/>
      <c r="C50" s="68"/>
      <c r="D50" s="63"/>
      <c r="E50" s="69">
        <v>121</v>
      </c>
      <c r="F50" s="66">
        <v>235706</v>
      </c>
      <c r="G50" s="66">
        <v>243836</v>
      </c>
    </row>
    <row r="51" spans="1:7" ht="54.75" customHeight="1" x14ac:dyDescent="0.25">
      <c r="A51" s="67" t="s">
        <v>116</v>
      </c>
      <c r="B51" s="39"/>
      <c r="C51" s="39"/>
      <c r="D51" s="69"/>
      <c r="E51" s="69">
        <v>129</v>
      </c>
      <c r="F51" s="66">
        <v>71182</v>
      </c>
      <c r="G51" s="66">
        <v>73639</v>
      </c>
    </row>
    <row r="52" spans="1:7" ht="33" customHeight="1" x14ac:dyDescent="0.25">
      <c r="A52" s="65" t="s">
        <v>69</v>
      </c>
      <c r="B52" s="68" t="s">
        <v>97</v>
      </c>
      <c r="C52" s="39"/>
      <c r="D52" s="69"/>
      <c r="E52" s="69"/>
      <c r="F52" s="64">
        <f>F54</f>
        <v>0</v>
      </c>
      <c r="G52" s="64">
        <f>G54</f>
        <v>0</v>
      </c>
    </row>
    <row r="53" spans="1:7" ht="43.5" customHeight="1" x14ac:dyDescent="0.25">
      <c r="A53" s="65" t="s">
        <v>145</v>
      </c>
      <c r="B53" s="39"/>
      <c r="C53" s="68">
        <v>10</v>
      </c>
      <c r="D53" s="69"/>
      <c r="E53" s="69"/>
      <c r="F53" s="66"/>
      <c r="G53" s="66"/>
    </row>
    <row r="54" spans="1:7" ht="81.75" customHeight="1" x14ac:dyDescent="0.25">
      <c r="A54" s="65" t="s">
        <v>146</v>
      </c>
      <c r="B54" s="39"/>
      <c r="C54" s="39"/>
      <c r="D54" s="33" t="s">
        <v>147</v>
      </c>
      <c r="E54" s="63"/>
      <c r="F54" s="64">
        <f>F57</f>
        <v>0</v>
      </c>
      <c r="G54" s="64">
        <f>G57</f>
        <v>0</v>
      </c>
    </row>
    <row r="55" spans="1:7" ht="76.5" customHeight="1" x14ac:dyDescent="0.25">
      <c r="A55" s="67" t="s">
        <v>148</v>
      </c>
      <c r="B55" s="68"/>
      <c r="C55" s="68"/>
      <c r="D55" s="31" t="s">
        <v>149</v>
      </c>
      <c r="E55" s="63"/>
      <c r="F55" s="64"/>
      <c r="G55" s="64"/>
    </row>
    <row r="56" spans="1:7" ht="24" customHeight="1" x14ac:dyDescent="0.25">
      <c r="A56" s="67" t="s">
        <v>150</v>
      </c>
      <c r="B56" s="39"/>
      <c r="C56" s="68"/>
      <c r="D56" s="31" t="s">
        <v>151</v>
      </c>
      <c r="E56" s="63"/>
      <c r="F56" s="64"/>
      <c r="G56" s="64"/>
    </row>
    <row r="57" spans="1:7" ht="24" customHeight="1" x14ac:dyDescent="0.25">
      <c r="A57" s="67" t="s">
        <v>152</v>
      </c>
      <c r="B57" s="40"/>
      <c r="C57" s="40"/>
      <c r="D57" s="31"/>
      <c r="E57" s="69">
        <v>244</v>
      </c>
      <c r="F57" s="66">
        <v>0</v>
      </c>
      <c r="G57" s="66">
        <v>0</v>
      </c>
    </row>
    <row r="58" spans="1:7" ht="24" customHeight="1" x14ac:dyDescent="0.25">
      <c r="A58" s="65" t="s">
        <v>72</v>
      </c>
      <c r="B58" s="68" t="s">
        <v>98</v>
      </c>
      <c r="C58" s="40"/>
      <c r="D58" s="31"/>
      <c r="E58" s="69"/>
      <c r="F58" s="64">
        <f>F59+F73</f>
        <v>2989052</v>
      </c>
      <c r="G58" s="64">
        <f>G59+G73</f>
        <v>3087052</v>
      </c>
    </row>
    <row r="59" spans="1:7" ht="24" customHeight="1" x14ac:dyDescent="0.25">
      <c r="A59" s="65" t="s">
        <v>74</v>
      </c>
      <c r="B59" s="40"/>
      <c r="C59" s="68" t="s">
        <v>237</v>
      </c>
      <c r="D59" s="31"/>
      <c r="E59" s="69"/>
      <c r="F59" s="64">
        <f>F63+F64+F66+F68+F70+F72</f>
        <v>2984395</v>
      </c>
      <c r="G59" s="64">
        <f>G63+G64+G66+G68+G70+G72</f>
        <v>3082395</v>
      </c>
    </row>
    <row r="60" spans="1:7" ht="43.5" customHeight="1" x14ac:dyDescent="0.25">
      <c r="A60" s="65" t="s">
        <v>238</v>
      </c>
      <c r="B60" s="40"/>
      <c r="C60" s="40"/>
      <c r="D60" s="63" t="s">
        <v>153</v>
      </c>
      <c r="E60" s="63"/>
      <c r="F60" s="64">
        <f>F63+F64+F66+F68+F70+F72</f>
        <v>2984395</v>
      </c>
      <c r="G60" s="64">
        <f>G63+G64+G66+G68+G70+G72</f>
        <v>3082395</v>
      </c>
    </row>
    <row r="61" spans="1:7" ht="24" customHeight="1" x14ac:dyDescent="0.25">
      <c r="A61" s="67" t="s">
        <v>154</v>
      </c>
      <c r="B61" s="68"/>
      <c r="C61" s="41"/>
      <c r="D61" s="69" t="s">
        <v>155</v>
      </c>
      <c r="E61" s="63"/>
      <c r="F61" s="64"/>
      <c r="G61" s="64"/>
    </row>
    <row r="62" spans="1:7" ht="31.5" customHeight="1" x14ac:dyDescent="0.25">
      <c r="A62" s="67" t="s">
        <v>156</v>
      </c>
      <c r="B62" s="68"/>
      <c r="C62" s="68"/>
      <c r="D62" s="69" t="s">
        <v>157</v>
      </c>
      <c r="E62" s="63"/>
      <c r="F62" s="64">
        <f>F63+F64</f>
        <v>352000</v>
      </c>
      <c r="G62" s="64">
        <f>G63+G64</f>
        <v>450000</v>
      </c>
    </row>
    <row r="63" spans="1:7" ht="24" customHeight="1" x14ac:dyDescent="0.25">
      <c r="A63" s="67" t="s">
        <v>152</v>
      </c>
      <c r="B63" s="39"/>
      <c r="C63" s="40"/>
      <c r="D63" s="69"/>
      <c r="E63" s="69">
        <v>244</v>
      </c>
      <c r="F63" s="66">
        <v>352000</v>
      </c>
      <c r="G63" s="66">
        <v>450000</v>
      </c>
    </row>
    <row r="64" spans="1:7" ht="24" customHeight="1" x14ac:dyDescent="0.25">
      <c r="A64" s="67" t="s">
        <v>120</v>
      </c>
      <c r="B64" s="39"/>
      <c r="C64" s="40"/>
      <c r="D64" s="69"/>
      <c r="E64" s="69">
        <v>853</v>
      </c>
      <c r="F64" s="66">
        <v>0</v>
      </c>
      <c r="G64" s="66">
        <v>0</v>
      </c>
    </row>
    <row r="65" spans="1:7" ht="33" customHeight="1" x14ac:dyDescent="0.25">
      <c r="A65" s="67" t="s">
        <v>158</v>
      </c>
      <c r="B65" s="39"/>
      <c r="C65" s="40"/>
      <c r="D65" s="69" t="s">
        <v>159</v>
      </c>
      <c r="E65" s="69"/>
      <c r="F65" s="66"/>
      <c r="G65" s="66"/>
    </row>
    <row r="66" spans="1:7" ht="33.75" customHeight="1" x14ac:dyDescent="0.25">
      <c r="A66" s="67" t="s">
        <v>117</v>
      </c>
      <c r="B66" s="39"/>
      <c r="C66" s="40"/>
      <c r="D66" s="69"/>
      <c r="E66" s="69">
        <v>244</v>
      </c>
      <c r="F66" s="66">
        <v>68624</v>
      </c>
      <c r="G66" s="66">
        <v>68624</v>
      </c>
    </row>
    <row r="67" spans="1:7" ht="33.75" customHeight="1" x14ac:dyDescent="0.25">
      <c r="A67" s="67" t="s">
        <v>160</v>
      </c>
      <c r="B67" s="39"/>
      <c r="C67" s="40"/>
      <c r="D67" s="69" t="s">
        <v>161</v>
      </c>
      <c r="E67" s="69"/>
      <c r="F67" s="66"/>
      <c r="G67" s="66"/>
    </row>
    <row r="68" spans="1:7" ht="37.5" customHeight="1" x14ac:dyDescent="0.25">
      <c r="A68" s="67" t="s">
        <v>117</v>
      </c>
      <c r="B68" s="39"/>
      <c r="C68" s="40"/>
      <c r="D68" s="69"/>
      <c r="E68" s="69">
        <v>244</v>
      </c>
      <c r="F68" s="66">
        <v>1303854</v>
      </c>
      <c r="G68" s="66">
        <v>1303854</v>
      </c>
    </row>
    <row r="69" spans="1:7" ht="63" customHeight="1" x14ac:dyDescent="0.25">
      <c r="A69" s="67" t="s">
        <v>162</v>
      </c>
      <c r="B69" s="39"/>
      <c r="C69" s="40"/>
      <c r="D69" s="69" t="s">
        <v>163</v>
      </c>
      <c r="E69" s="69"/>
      <c r="F69" s="66"/>
      <c r="G69" s="66"/>
    </row>
    <row r="70" spans="1:7" ht="45.75" customHeight="1" x14ac:dyDescent="0.25">
      <c r="A70" s="67" t="s">
        <v>117</v>
      </c>
      <c r="B70" s="39"/>
      <c r="C70" s="40"/>
      <c r="D70" s="69"/>
      <c r="E70" s="69">
        <v>244</v>
      </c>
      <c r="F70" s="66">
        <v>62996</v>
      </c>
      <c r="G70" s="66">
        <v>62996</v>
      </c>
    </row>
    <row r="71" spans="1:7" ht="60" customHeight="1" x14ac:dyDescent="0.25">
      <c r="A71" s="28" t="s">
        <v>164</v>
      </c>
      <c r="B71" s="39"/>
      <c r="C71" s="40"/>
      <c r="D71" s="69" t="s">
        <v>165</v>
      </c>
      <c r="E71" s="69"/>
      <c r="F71" s="66"/>
      <c r="G71" s="66"/>
    </row>
    <row r="72" spans="1:7" ht="47.25" customHeight="1" x14ac:dyDescent="0.25">
      <c r="A72" s="67" t="s">
        <v>117</v>
      </c>
      <c r="B72" s="39"/>
      <c r="C72" s="40"/>
      <c r="D72" s="69"/>
      <c r="E72" s="69">
        <v>244</v>
      </c>
      <c r="F72" s="66">
        <v>1196921</v>
      </c>
      <c r="G72" s="66">
        <v>1196921</v>
      </c>
    </row>
    <row r="73" spans="1:7" ht="31.5" customHeight="1" x14ac:dyDescent="0.25">
      <c r="A73" s="65" t="s">
        <v>76</v>
      </c>
      <c r="B73" s="39"/>
      <c r="C73" s="68">
        <v>12</v>
      </c>
      <c r="D73" s="69"/>
      <c r="E73" s="69"/>
      <c r="F73" s="64">
        <f>SUM(F74)</f>
        <v>4657</v>
      </c>
      <c r="G73" s="64">
        <f>SUM(G74)</f>
        <v>4657</v>
      </c>
    </row>
    <row r="74" spans="1:7" ht="24" customHeight="1" x14ac:dyDescent="0.25">
      <c r="A74" s="85" t="s">
        <v>239</v>
      </c>
      <c r="B74" s="83"/>
      <c r="C74" s="81"/>
      <c r="D74" s="79" t="s">
        <v>167</v>
      </c>
      <c r="E74" s="79"/>
      <c r="F74" s="87">
        <f>F78+F80</f>
        <v>4657</v>
      </c>
      <c r="G74" s="87">
        <f>G78+G80</f>
        <v>4657</v>
      </c>
    </row>
    <row r="75" spans="1:7" ht="18" customHeight="1" x14ac:dyDescent="0.25">
      <c r="A75" s="86"/>
      <c r="B75" s="84"/>
      <c r="C75" s="82"/>
      <c r="D75" s="80"/>
      <c r="E75" s="80"/>
      <c r="F75" s="88"/>
      <c r="G75" s="88"/>
    </row>
    <row r="76" spans="1:7" ht="19.5" customHeight="1" x14ac:dyDescent="0.25">
      <c r="A76" s="67" t="s">
        <v>168</v>
      </c>
      <c r="B76" s="39"/>
      <c r="C76" s="68"/>
      <c r="D76" s="69" t="s">
        <v>169</v>
      </c>
      <c r="E76" s="69"/>
      <c r="F76" s="66"/>
      <c r="G76" s="66"/>
    </row>
    <row r="77" spans="1:7" ht="72.75" customHeight="1" x14ac:dyDescent="0.25">
      <c r="A77" s="28" t="s">
        <v>170</v>
      </c>
      <c r="B77" s="39"/>
      <c r="C77" s="68"/>
      <c r="D77" s="69" t="s">
        <v>171</v>
      </c>
      <c r="E77" s="69"/>
      <c r="F77" s="66"/>
      <c r="G77" s="66"/>
    </row>
    <row r="78" spans="1:7" ht="19.5" customHeight="1" x14ac:dyDescent="0.25">
      <c r="A78" s="67" t="s">
        <v>123</v>
      </c>
      <c r="B78" s="39"/>
      <c r="C78" s="68"/>
      <c r="D78" s="69"/>
      <c r="E78" s="69">
        <v>540</v>
      </c>
      <c r="F78" s="66">
        <v>222</v>
      </c>
      <c r="G78" s="66">
        <v>222</v>
      </c>
    </row>
    <row r="79" spans="1:7" ht="75" customHeight="1" x14ac:dyDescent="0.25">
      <c r="A79" s="28" t="s">
        <v>172</v>
      </c>
      <c r="B79" s="39"/>
      <c r="C79" s="68"/>
      <c r="D79" s="69" t="s">
        <v>173</v>
      </c>
      <c r="E79" s="69"/>
      <c r="F79" s="66"/>
      <c r="G79" s="66"/>
    </row>
    <row r="80" spans="1:7" ht="18.75" customHeight="1" x14ac:dyDescent="0.25">
      <c r="A80" s="67" t="s">
        <v>123</v>
      </c>
      <c r="B80" s="39"/>
      <c r="C80" s="68"/>
      <c r="D80" s="69"/>
      <c r="E80" s="69">
        <v>540</v>
      </c>
      <c r="F80" s="66">
        <v>4435</v>
      </c>
      <c r="G80" s="66">
        <v>4435</v>
      </c>
    </row>
    <row r="81" spans="1:7" ht="24" customHeight="1" x14ac:dyDescent="0.25">
      <c r="A81" s="65" t="s">
        <v>77</v>
      </c>
      <c r="B81" s="68" t="s">
        <v>99</v>
      </c>
      <c r="C81" s="40"/>
      <c r="D81" s="69"/>
      <c r="E81" s="69"/>
      <c r="F81" s="64">
        <f>F82+F87+F99</f>
        <v>2676168</v>
      </c>
      <c r="G81" s="64">
        <f>G82+G87+G99</f>
        <v>1108166</v>
      </c>
    </row>
    <row r="82" spans="1:7" ht="21" customHeight="1" x14ac:dyDescent="0.25">
      <c r="A82" s="67" t="s">
        <v>79</v>
      </c>
      <c r="B82" s="39"/>
      <c r="C82" s="68" t="s">
        <v>95</v>
      </c>
      <c r="D82" s="69"/>
      <c r="E82" s="69"/>
      <c r="F82" s="64">
        <f>F83</f>
        <v>388790</v>
      </c>
      <c r="G82" s="64">
        <f>G83</f>
        <v>30000</v>
      </c>
    </row>
    <row r="83" spans="1:7" ht="59.25" customHeight="1" x14ac:dyDescent="0.25">
      <c r="A83" s="65" t="s">
        <v>174</v>
      </c>
      <c r="B83" s="68"/>
      <c r="C83" s="68"/>
      <c r="D83" s="63" t="s">
        <v>136</v>
      </c>
      <c r="E83" s="63"/>
      <c r="F83" s="64">
        <f>F85+F86</f>
        <v>388790</v>
      </c>
      <c r="G83" s="64">
        <f>G85+G86</f>
        <v>30000</v>
      </c>
    </row>
    <row r="84" spans="1:7" ht="44.25" customHeight="1" x14ac:dyDescent="0.25">
      <c r="A84" s="67" t="s">
        <v>175</v>
      </c>
      <c r="B84" s="68"/>
      <c r="C84" s="68"/>
      <c r="D84" s="69" t="s">
        <v>139</v>
      </c>
      <c r="E84" s="69"/>
      <c r="F84" s="66"/>
      <c r="G84" s="66"/>
    </row>
    <row r="85" spans="1:7" ht="21" customHeight="1" x14ac:dyDescent="0.25">
      <c r="A85" s="67" t="s">
        <v>152</v>
      </c>
      <c r="B85" s="68"/>
      <c r="C85" s="68"/>
      <c r="D85" s="69"/>
      <c r="E85" s="69">
        <v>244</v>
      </c>
      <c r="F85" s="66">
        <v>203790</v>
      </c>
      <c r="G85" s="66">
        <v>30000</v>
      </c>
    </row>
    <row r="86" spans="1:7" ht="21" customHeight="1" x14ac:dyDescent="0.25">
      <c r="A86" s="67" t="s">
        <v>141</v>
      </c>
      <c r="B86" s="68"/>
      <c r="C86" s="68"/>
      <c r="D86" s="69"/>
      <c r="E86" s="69">
        <v>247</v>
      </c>
      <c r="F86" s="66">
        <v>185000</v>
      </c>
      <c r="G86" s="66">
        <v>0</v>
      </c>
    </row>
    <row r="87" spans="1:7" ht="19.5" customHeight="1" x14ac:dyDescent="0.25">
      <c r="A87" s="67" t="s">
        <v>81</v>
      </c>
      <c r="B87" s="68"/>
      <c r="C87" s="68" t="s">
        <v>97</v>
      </c>
      <c r="D87" s="69"/>
      <c r="E87" s="69"/>
      <c r="F87" s="64">
        <f>F88</f>
        <v>1978378</v>
      </c>
      <c r="G87" s="64">
        <f>G88</f>
        <v>1078166</v>
      </c>
    </row>
    <row r="88" spans="1:7" ht="47.25" customHeight="1" x14ac:dyDescent="0.25">
      <c r="A88" s="65" t="s">
        <v>176</v>
      </c>
      <c r="B88" s="68"/>
      <c r="C88" s="68"/>
      <c r="D88" s="63" t="s">
        <v>177</v>
      </c>
      <c r="E88" s="63"/>
      <c r="F88" s="64">
        <f>F91+F92+F93+F95+F97+F98</f>
        <v>1978378</v>
      </c>
      <c r="G88" s="64">
        <f>G91+G92+G93+G95+G97+G98</f>
        <v>1078166</v>
      </c>
    </row>
    <row r="89" spans="1:7" ht="24" customHeight="1" x14ac:dyDescent="0.25">
      <c r="A89" s="67" t="s">
        <v>178</v>
      </c>
      <c r="B89" s="68"/>
      <c r="C89" s="68"/>
      <c r="D89" s="69" t="s">
        <v>179</v>
      </c>
      <c r="E89" s="69"/>
      <c r="F89" s="66"/>
      <c r="G89" s="66"/>
    </row>
    <row r="90" spans="1:7" ht="22.5" customHeight="1" x14ac:dyDescent="0.25">
      <c r="A90" s="67" t="s">
        <v>180</v>
      </c>
      <c r="B90" s="68"/>
      <c r="C90" s="68"/>
      <c r="D90" s="69" t="s">
        <v>181</v>
      </c>
      <c r="E90" s="69"/>
      <c r="F90" s="66"/>
      <c r="G90" s="66"/>
    </row>
    <row r="91" spans="1:7" ht="21.75" customHeight="1" x14ac:dyDescent="0.25">
      <c r="A91" s="67" t="s">
        <v>182</v>
      </c>
      <c r="B91" s="68"/>
      <c r="C91" s="68"/>
      <c r="D91" s="69"/>
      <c r="E91" s="69">
        <v>247</v>
      </c>
      <c r="F91" s="66">
        <v>802078</v>
      </c>
      <c r="G91" s="66">
        <v>648366</v>
      </c>
    </row>
    <row r="92" spans="1:7" ht="24" customHeight="1" x14ac:dyDescent="0.25">
      <c r="A92" s="67" t="s">
        <v>166</v>
      </c>
      <c r="B92" s="39"/>
      <c r="C92" s="39"/>
      <c r="D92" s="69"/>
      <c r="E92" s="69">
        <v>244</v>
      </c>
      <c r="F92" s="66">
        <v>110000</v>
      </c>
      <c r="G92" s="66">
        <v>17800</v>
      </c>
    </row>
    <row r="93" spans="1:7" ht="24" customHeight="1" x14ac:dyDescent="0.25">
      <c r="A93" s="67" t="s">
        <v>183</v>
      </c>
      <c r="B93" s="39"/>
      <c r="C93" s="39"/>
      <c r="D93" s="69"/>
      <c r="E93" s="69">
        <v>853</v>
      </c>
      <c r="F93" s="66">
        <v>1000</v>
      </c>
      <c r="G93" s="66">
        <v>1000</v>
      </c>
    </row>
    <row r="94" spans="1:7" ht="24" customHeight="1" x14ac:dyDescent="0.25">
      <c r="A94" s="67" t="s">
        <v>184</v>
      </c>
      <c r="B94" s="39"/>
      <c r="C94" s="39"/>
      <c r="D94" s="69" t="s">
        <v>185</v>
      </c>
      <c r="E94" s="69"/>
      <c r="F94" s="66"/>
      <c r="G94" s="66"/>
    </row>
    <row r="95" spans="1:7" ht="24" customHeight="1" x14ac:dyDescent="0.25">
      <c r="A95" s="67" t="s">
        <v>152</v>
      </c>
      <c r="B95" s="68"/>
      <c r="C95" s="68"/>
      <c r="D95" s="69"/>
      <c r="E95" s="69">
        <v>244</v>
      </c>
      <c r="F95" s="66">
        <v>52800</v>
      </c>
      <c r="G95" s="66">
        <v>0</v>
      </c>
    </row>
    <row r="96" spans="1:7" ht="24" customHeight="1" x14ac:dyDescent="0.25">
      <c r="A96" s="67" t="s">
        <v>186</v>
      </c>
      <c r="B96" s="68"/>
      <c r="C96" s="68"/>
      <c r="D96" s="69" t="s">
        <v>187</v>
      </c>
      <c r="E96" s="69"/>
      <c r="F96" s="66"/>
      <c r="G96" s="66"/>
    </row>
    <row r="97" spans="1:7" ht="24" customHeight="1" x14ac:dyDescent="0.25">
      <c r="A97" s="67" t="s">
        <v>152</v>
      </c>
      <c r="B97" s="68"/>
      <c r="C97" s="68"/>
      <c r="D97" s="69"/>
      <c r="E97" s="69">
        <v>244</v>
      </c>
      <c r="F97" s="66">
        <v>1011500</v>
      </c>
      <c r="G97" s="66">
        <v>411000</v>
      </c>
    </row>
    <row r="98" spans="1:7" ht="24" customHeight="1" x14ac:dyDescent="0.25">
      <c r="A98" s="67" t="s">
        <v>183</v>
      </c>
      <c r="B98" s="68"/>
      <c r="C98" s="68"/>
      <c r="D98" s="69"/>
      <c r="E98" s="69">
        <v>831</v>
      </c>
      <c r="F98" s="66">
        <v>1000</v>
      </c>
      <c r="G98" s="66">
        <v>0</v>
      </c>
    </row>
    <row r="99" spans="1:7" ht="24" customHeight="1" x14ac:dyDescent="0.25">
      <c r="A99" s="78" t="s">
        <v>83</v>
      </c>
      <c r="B99" s="75"/>
      <c r="C99" s="75" t="s">
        <v>99</v>
      </c>
      <c r="D99" s="71"/>
      <c r="E99" s="71"/>
      <c r="F99" s="77">
        <f>SUM(F103+F110)</f>
        <v>309000</v>
      </c>
      <c r="G99" s="77">
        <f>SUM(G103+G110)</f>
        <v>0</v>
      </c>
    </row>
    <row r="100" spans="1:7" ht="15.75" customHeight="1" x14ac:dyDescent="0.25">
      <c r="A100" s="78"/>
      <c r="B100" s="75"/>
      <c r="C100" s="75"/>
      <c r="D100" s="71"/>
      <c r="E100" s="71"/>
      <c r="F100" s="77"/>
      <c r="G100" s="77"/>
    </row>
    <row r="101" spans="1:7" ht="4.5" hidden="1" customHeight="1" x14ac:dyDescent="0.25">
      <c r="A101" s="78"/>
      <c r="B101" s="75"/>
      <c r="C101" s="75"/>
      <c r="D101" s="71"/>
      <c r="E101" s="71"/>
      <c r="F101" s="77"/>
      <c r="G101" s="77"/>
    </row>
    <row r="102" spans="1:7" ht="24" hidden="1" customHeight="1" x14ac:dyDescent="0.25">
      <c r="A102" s="78"/>
      <c r="B102" s="75"/>
      <c r="C102" s="75"/>
      <c r="D102" s="71"/>
      <c r="E102" s="71"/>
      <c r="F102" s="77"/>
      <c r="G102" s="77"/>
    </row>
    <row r="103" spans="1:7" ht="46.5" customHeight="1" x14ac:dyDescent="0.25">
      <c r="A103" s="65" t="s">
        <v>241</v>
      </c>
      <c r="B103" s="68"/>
      <c r="C103" s="68"/>
      <c r="D103" s="63" t="s">
        <v>188</v>
      </c>
      <c r="E103" s="69"/>
      <c r="F103" s="64">
        <f>F107+F108</f>
        <v>309000</v>
      </c>
      <c r="G103" s="64">
        <f>G107+G108</f>
        <v>0</v>
      </c>
    </row>
    <row r="104" spans="1:7" ht="45.75" customHeight="1" x14ac:dyDescent="0.25">
      <c r="A104" s="67" t="s">
        <v>137</v>
      </c>
      <c r="B104" s="68"/>
      <c r="C104" s="68"/>
      <c r="D104" s="69" t="s">
        <v>189</v>
      </c>
      <c r="E104" s="69"/>
      <c r="F104" s="66"/>
      <c r="G104" s="66"/>
    </row>
    <row r="105" spans="1:7" ht="24" customHeight="1" x14ac:dyDescent="0.25">
      <c r="A105" s="74" t="s">
        <v>190</v>
      </c>
      <c r="B105" s="75"/>
      <c r="C105" s="75"/>
      <c r="D105" s="76" t="s">
        <v>191</v>
      </c>
      <c r="E105" s="76"/>
      <c r="F105" s="73"/>
      <c r="G105" s="73"/>
    </row>
    <row r="106" spans="1:7" ht="19.5" customHeight="1" x14ac:dyDescent="0.25">
      <c r="A106" s="74"/>
      <c r="B106" s="75"/>
      <c r="C106" s="75"/>
      <c r="D106" s="76"/>
      <c r="E106" s="76"/>
      <c r="F106" s="73"/>
      <c r="G106" s="73"/>
    </row>
    <row r="107" spans="1:7" ht="24" customHeight="1" x14ac:dyDescent="0.25">
      <c r="A107" s="67" t="s">
        <v>152</v>
      </c>
      <c r="B107" s="68"/>
      <c r="C107" s="68"/>
      <c r="D107" s="69"/>
      <c r="E107" s="69">
        <v>244</v>
      </c>
      <c r="F107" s="66">
        <v>308000</v>
      </c>
      <c r="G107" s="66">
        <v>0</v>
      </c>
    </row>
    <row r="108" spans="1:7" ht="20.25" customHeight="1" x14ac:dyDescent="0.25">
      <c r="A108" s="67" t="s">
        <v>183</v>
      </c>
      <c r="B108" s="68"/>
      <c r="C108" s="68"/>
      <c r="D108" s="69"/>
      <c r="E108" s="69">
        <v>853</v>
      </c>
      <c r="F108" s="66">
        <v>1000</v>
      </c>
      <c r="G108" s="66">
        <v>0</v>
      </c>
    </row>
    <row r="109" spans="1:7" ht="78" customHeight="1" x14ac:dyDescent="0.25">
      <c r="A109" s="28" t="s">
        <v>192</v>
      </c>
      <c r="B109" s="68"/>
      <c r="C109" s="68"/>
      <c r="D109" s="69" t="s">
        <v>193</v>
      </c>
      <c r="E109" s="69"/>
      <c r="F109" s="66"/>
      <c r="G109" s="66"/>
    </row>
    <row r="110" spans="1:7" ht="20.25" customHeight="1" x14ac:dyDescent="0.25">
      <c r="A110" s="67" t="s">
        <v>123</v>
      </c>
      <c r="B110" s="39"/>
      <c r="C110" s="39"/>
      <c r="D110" s="69"/>
      <c r="E110" s="69">
        <v>540</v>
      </c>
      <c r="F110" s="66">
        <v>0</v>
      </c>
      <c r="G110" s="66">
        <v>0</v>
      </c>
    </row>
    <row r="111" spans="1:7" ht="21.75" customHeight="1" x14ac:dyDescent="0.25">
      <c r="A111" s="65" t="s">
        <v>84</v>
      </c>
      <c r="B111" s="68" t="s">
        <v>100</v>
      </c>
      <c r="C111" s="68"/>
      <c r="D111" s="69"/>
      <c r="E111" s="69"/>
      <c r="F111" s="64">
        <f>F113</f>
        <v>50000</v>
      </c>
      <c r="G111" s="64">
        <f>G113</f>
        <v>50000</v>
      </c>
    </row>
    <row r="112" spans="1:7" ht="24" customHeight="1" x14ac:dyDescent="0.25">
      <c r="A112" s="67" t="s">
        <v>86</v>
      </c>
      <c r="B112" s="68"/>
      <c r="C112" s="68" t="s">
        <v>100</v>
      </c>
      <c r="D112" s="69"/>
      <c r="E112" s="69"/>
      <c r="F112" s="66"/>
      <c r="G112" s="66"/>
    </row>
    <row r="113" spans="1:7" ht="45.75" customHeight="1" x14ac:dyDescent="0.25">
      <c r="A113" s="65" t="s">
        <v>240</v>
      </c>
      <c r="B113" s="68"/>
      <c r="C113" s="68"/>
      <c r="D113" s="63" t="s">
        <v>194</v>
      </c>
      <c r="E113" s="69"/>
      <c r="F113" s="64">
        <f>F116</f>
        <v>50000</v>
      </c>
      <c r="G113" s="64">
        <f>G116</f>
        <v>50000</v>
      </c>
    </row>
    <row r="114" spans="1:7" ht="21.75" customHeight="1" x14ac:dyDescent="0.25">
      <c r="A114" s="67" t="s">
        <v>195</v>
      </c>
      <c r="B114" s="68"/>
      <c r="C114" s="68"/>
      <c r="D114" s="69" t="s">
        <v>196</v>
      </c>
      <c r="E114" s="69"/>
      <c r="F114" s="66"/>
      <c r="G114" s="66"/>
    </row>
    <row r="115" spans="1:7" ht="60.75" customHeight="1" x14ac:dyDescent="0.25">
      <c r="A115" s="28" t="s">
        <v>197</v>
      </c>
      <c r="B115" s="68"/>
      <c r="C115" s="68"/>
      <c r="D115" s="69" t="s">
        <v>198</v>
      </c>
      <c r="E115" s="69"/>
      <c r="F115" s="66"/>
      <c r="G115" s="66"/>
    </row>
    <row r="116" spans="1:7" ht="20.25" customHeight="1" x14ac:dyDescent="0.25">
      <c r="A116" s="67" t="s">
        <v>123</v>
      </c>
      <c r="B116" s="68"/>
      <c r="C116" s="68"/>
      <c r="D116" s="69"/>
      <c r="E116" s="69">
        <v>540</v>
      </c>
      <c r="F116" s="66">
        <v>50000</v>
      </c>
      <c r="G116" s="66">
        <v>50000</v>
      </c>
    </row>
    <row r="117" spans="1:7" ht="20.25" customHeight="1" x14ac:dyDescent="0.25">
      <c r="A117" s="65" t="s">
        <v>87</v>
      </c>
      <c r="B117" s="68" t="s">
        <v>101</v>
      </c>
      <c r="C117" s="68"/>
      <c r="D117" s="69"/>
      <c r="E117" s="69"/>
      <c r="F117" s="64">
        <f>F119</f>
        <v>50000</v>
      </c>
      <c r="G117" s="64">
        <f>G119</f>
        <v>50000</v>
      </c>
    </row>
    <row r="118" spans="1:7" ht="24" customHeight="1" x14ac:dyDescent="0.25">
      <c r="A118" s="67" t="s">
        <v>89</v>
      </c>
      <c r="B118" s="68"/>
      <c r="C118" s="68" t="s">
        <v>95</v>
      </c>
      <c r="D118" s="69"/>
      <c r="E118" s="69"/>
      <c r="F118" s="64"/>
      <c r="G118" s="64"/>
    </row>
    <row r="119" spans="1:7" ht="45" customHeight="1" x14ac:dyDescent="0.25">
      <c r="A119" s="65" t="s">
        <v>199</v>
      </c>
      <c r="B119" s="68"/>
      <c r="C119" s="68"/>
      <c r="D119" s="63" t="s">
        <v>200</v>
      </c>
      <c r="E119" s="63"/>
      <c r="F119" s="64">
        <f>F122+F124</f>
        <v>50000</v>
      </c>
      <c r="G119" s="64">
        <f>G122+G124</f>
        <v>50000</v>
      </c>
    </row>
    <row r="120" spans="1:7" ht="42.75" customHeight="1" x14ac:dyDescent="0.25">
      <c r="A120" s="67" t="s">
        <v>201</v>
      </c>
      <c r="B120" s="68"/>
      <c r="C120" s="68"/>
      <c r="D120" s="69" t="s">
        <v>202</v>
      </c>
      <c r="E120" s="69"/>
      <c r="F120" s="66"/>
      <c r="G120" s="66"/>
    </row>
    <row r="121" spans="1:7" ht="20.25" customHeight="1" x14ac:dyDescent="0.25">
      <c r="A121" s="67" t="s">
        <v>203</v>
      </c>
      <c r="B121" s="68"/>
      <c r="C121" s="68"/>
      <c r="D121" s="69" t="s">
        <v>204</v>
      </c>
      <c r="E121" s="69"/>
      <c r="F121" s="66"/>
      <c r="G121" s="66"/>
    </row>
    <row r="122" spans="1:7" ht="21" customHeight="1" x14ac:dyDescent="0.25">
      <c r="A122" s="67" t="s">
        <v>152</v>
      </c>
      <c r="B122" s="68"/>
      <c r="C122" s="68"/>
      <c r="D122" s="69"/>
      <c r="E122" s="69">
        <v>244</v>
      </c>
      <c r="F122" s="66">
        <v>50000</v>
      </c>
      <c r="G122" s="66">
        <v>50000</v>
      </c>
    </row>
    <row r="123" spans="1:7" ht="46.5" customHeight="1" x14ac:dyDescent="0.25">
      <c r="A123" s="28" t="s">
        <v>205</v>
      </c>
      <c r="B123" s="68"/>
      <c r="C123" s="68"/>
      <c r="D123" s="69" t="s">
        <v>206</v>
      </c>
      <c r="E123" s="69"/>
      <c r="F123" s="66"/>
      <c r="G123" s="66"/>
    </row>
    <row r="124" spans="1:7" ht="18" customHeight="1" x14ac:dyDescent="0.25">
      <c r="A124" s="67" t="s">
        <v>207</v>
      </c>
      <c r="B124" s="68"/>
      <c r="C124" s="68"/>
      <c r="D124" s="69"/>
      <c r="E124" s="69">
        <v>540</v>
      </c>
      <c r="F124" s="66">
        <v>0</v>
      </c>
      <c r="G124" s="66">
        <v>0</v>
      </c>
    </row>
    <row r="125" spans="1:7" ht="19.5" customHeight="1" x14ac:dyDescent="0.25">
      <c r="A125" s="37" t="s">
        <v>90</v>
      </c>
      <c r="B125" s="42">
        <v>11</v>
      </c>
      <c r="C125" s="68"/>
      <c r="D125" s="69"/>
      <c r="E125" s="69"/>
      <c r="F125" s="64">
        <f>F127</f>
        <v>30000</v>
      </c>
      <c r="G125" s="64">
        <f>G127</f>
        <v>30000</v>
      </c>
    </row>
    <row r="126" spans="1:7" ht="18.75" customHeight="1" x14ac:dyDescent="0.25">
      <c r="A126" s="37" t="s">
        <v>92</v>
      </c>
      <c r="B126" s="68"/>
      <c r="C126" s="42" t="s">
        <v>96</v>
      </c>
      <c r="D126" s="69"/>
      <c r="E126" s="69"/>
      <c r="F126" s="66"/>
      <c r="G126" s="66"/>
    </row>
    <row r="127" spans="1:7" ht="45" customHeight="1" x14ac:dyDescent="0.25">
      <c r="A127" s="37" t="s">
        <v>242</v>
      </c>
      <c r="B127" s="68"/>
      <c r="C127" s="68"/>
      <c r="D127" s="33" t="s">
        <v>208</v>
      </c>
      <c r="E127" s="63"/>
      <c r="F127" s="64">
        <f>F130</f>
        <v>30000</v>
      </c>
      <c r="G127" s="64">
        <f>G130</f>
        <v>30000</v>
      </c>
    </row>
    <row r="128" spans="1:7" ht="21" customHeight="1" x14ac:dyDescent="0.25">
      <c r="A128" s="28" t="s">
        <v>209</v>
      </c>
      <c r="B128" s="68"/>
      <c r="C128" s="68"/>
      <c r="D128" s="31" t="s">
        <v>210</v>
      </c>
      <c r="E128" s="69"/>
      <c r="F128" s="66"/>
      <c r="G128" s="66"/>
    </row>
    <row r="129" spans="1:7" ht="30.75" customHeight="1" x14ac:dyDescent="0.25">
      <c r="A129" s="28" t="s">
        <v>211</v>
      </c>
      <c r="B129" s="68"/>
      <c r="C129" s="68"/>
      <c r="D129" s="31" t="s">
        <v>212</v>
      </c>
      <c r="E129" s="69"/>
      <c r="F129" s="66"/>
      <c r="G129" s="66"/>
    </row>
    <row r="130" spans="1:7" ht="21.75" customHeight="1" x14ac:dyDescent="0.25">
      <c r="A130" s="67" t="s">
        <v>117</v>
      </c>
      <c r="B130" s="68"/>
      <c r="C130" s="68"/>
      <c r="D130" s="69"/>
      <c r="E130" s="31">
        <v>244</v>
      </c>
      <c r="F130" s="66">
        <v>30000</v>
      </c>
      <c r="G130" s="66">
        <v>30000</v>
      </c>
    </row>
    <row r="131" spans="1:7" x14ac:dyDescent="0.25">
      <c r="A131" s="37" t="s">
        <v>213</v>
      </c>
      <c r="B131" s="68"/>
      <c r="C131" s="68"/>
      <c r="D131" s="69"/>
      <c r="E131" s="69"/>
      <c r="F131" s="64">
        <f>F10+F46+F52+F58+F81+F111+F117+F125</f>
        <v>9697408</v>
      </c>
      <c r="G131" s="64">
        <f>G10+G46+G52+G58+G81+G111+G117+G125</f>
        <v>7508175</v>
      </c>
    </row>
  </sheetData>
  <mergeCells count="22">
    <mergeCell ref="G74:G75"/>
    <mergeCell ref="G99:G102"/>
    <mergeCell ref="G105:G106"/>
    <mergeCell ref="A105:A106"/>
    <mergeCell ref="B105:B106"/>
    <mergeCell ref="C105:C106"/>
    <mergeCell ref="D105:D106"/>
    <mergeCell ref="E105:E106"/>
    <mergeCell ref="F105:F106"/>
    <mergeCell ref="A99:A102"/>
    <mergeCell ref="B99:B102"/>
    <mergeCell ref="C99:C102"/>
    <mergeCell ref="D99:D102"/>
    <mergeCell ref="E99:E102"/>
    <mergeCell ref="F99:F102"/>
    <mergeCell ref="A6:F6"/>
    <mergeCell ref="A74:A75"/>
    <mergeCell ref="B74:B75"/>
    <mergeCell ref="C74:C75"/>
    <mergeCell ref="D74:D75"/>
    <mergeCell ref="E74:E75"/>
    <mergeCell ref="F74:F75"/>
  </mergeCells>
  <pageMargins left="0.70866141732283472" right="0.31496062992125984" top="0.55118110236220474" bottom="0.55118110236220474" header="0.31496062992125984" footer="0.31496062992125984"/>
  <pageSetup paperSize="9" scale="7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tabSelected="1" workbookViewId="0">
      <selection activeCell="C7" sqref="C7:D7"/>
    </sheetView>
  </sheetViews>
  <sheetFormatPr defaultRowHeight="15" x14ac:dyDescent="0.25"/>
  <cols>
    <col min="1" max="1" width="2.5703125" customWidth="1"/>
    <col min="2" max="2" width="7.7109375" customWidth="1"/>
    <col min="3" max="3" width="48.28515625" customWidth="1"/>
    <col min="4" max="4" width="38.42578125" customWidth="1"/>
  </cols>
  <sheetData>
    <row r="1" spans="2:6" ht="15.75" x14ac:dyDescent="0.25">
      <c r="B1" t="s">
        <v>260</v>
      </c>
      <c r="E1" s="13"/>
      <c r="F1" s="24" t="s">
        <v>274</v>
      </c>
    </row>
    <row r="2" spans="2:6" ht="15.75" x14ac:dyDescent="0.25">
      <c r="E2" s="13"/>
      <c r="F2" s="24" t="s">
        <v>51</v>
      </c>
    </row>
    <row r="3" spans="2:6" ht="15.75" x14ac:dyDescent="0.25">
      <c r="E3" s="13"/>
      <c r="F3" s="24" t="s">
        <v>52</v>
      </c>
    </row>
    <row r="4" spans="2:6" ht="15.75" x14ac:dyDescent="0.25">
      <c r="E4" s="13"/>
      <c r="F4" s="24" t="s">
        <v>228</v>
      </c>
    </row>
    <row r="5" spans="2:6" ht="15.75" x14ac:dyDescent="0.25">
      <c r="C5" s="119" t="s">
        <v>270</v>
      </c>
      <c r="D5" s="119"/>
    </row>
    <row r="6" spans="2:6" ht="15.75" x14ac:dyDescent="0.25">
      <c r="C6" s="119" t="s">
        <v>271</v>
      </c>
      <c r="D6" s="119"/>
    </row>
    <row r="7" spans="2:6" ht="15.75" x14ac:dyDescent="0.25">
      <c r="C7" s="119" t="s">
        <v>296</v>
      </c>
      <c r="D7" s="119"/>
    </row>
    <row r="8" spans="2:6" ht="39" customHeight="1" thickBot="1" x14ac:dyDescent="0.3">
      <c r="C8" s="114"/>
    </row>
    <row r="9" spans="2:6" ht="70.5" customHeight="1" thickBot="1" x14ac:dyDescent="0.3">
      <c r="C9" s="115" t="s">
        <v>103</v>
      </c>
      <c r="D9" s="116" t="s">
        <v>272</v>
      </c>
    </row>
    <row r="10" spans="2:6" ht="28.5" customHeight="1" thickBot="1" x14ac:dyDescent="0.3">
      <c r="C10" s="117" t="s">
        <v>273</v>
      </c>
      <c r="D10" s="118">
        <v>280</v>
      </c>
    </row>
    <row r="11" spans="2:6" ht="15.75" x14ac:dyDescent="0.25">
      <c r="C11" s="2"/>
    </row>
  </sheetData>
  <mergeCells count="3">
    <mergeCell ref="C5:D5"/>
    <mergeCell ref="C6:D6"/>
    <mergeCell ref="C7:D7"/>
  </mergeCells>
  <pageMargins left="0.7" right="0.7" top="0.75" bottom="0.75" header="0.3" footer="0.3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F4" sqref="F4:G4"/>
    </sheetView>
  </sheetViews>
  <sheetFormatPr defaultRowHeight="15" x14ac:dyDescent="0.25"/>
  <cols>
    <col min="2" max="2" width="50.140625" customWidth="1"/>
    <col min="3" max="3" width="25" customWidth="1"/>
    <col min="4" max="4" width="18.28515625" customWidth="1"/>
    <col min="5" max="5" width="17.28515625" customWidth="1"/>
    <col min="6" max="6" width="18.28515625" customWidth="1"/>
  </cols>
  <sheetData>
    <row r="1" spans="1:7" ht="15.75" x14ac:dyDescent="0.25">
      <c r="A1" t="s">
        <v>260</v>
      </c>
      <c r="F1" s="13"/>
      <c r="G1" s="24" t="s">
        <v>278</v>
      </c>
    </row>
    <row r="2" spans="1:7" ht="15.75" x14ac:dyDescent="0.25">
      <c r="F2" s="13"/>
      <c r="G2" s="24" t="s">
        <v>51</v>
      </c>
    </row>
    <row r="3" spans="1:7" ht="16.5" customHeight="1" x14ac:dyDescent="0.25">
      <c r="F3" s="13"/>
      <c r="G3" s="24" t="s">
        <v>52</v>
      </c>
    </row>
    <row r="4" spans="1:7" ht="15.75" x14ac:dyDescent="0.25">
      <c r="F4" s="13"/>
      <c r="G4" s="24" t="s">
        <v>228</v>
      </c>
    </row>
    <row r="5" spans="1:7" ht="20.25" customHeight="1" x14ac:dyDescent="0.25">
      <c r="B5" s="123" t="s">
        <v>277</v>
      </c>
      <c r="C5" s="123"/>
      <c r="D5" s="123"/>
    </row>
    <row r="6" spans="1:7" ht="25.5" customHeight="1" x14ac:dyDescent="0.25"/>
    <row r="7" spans="1:7" ht="55.5" customHeight="1" x14ac:dyDescent="0.25">
      <c r="B7" s="121" t="s">
        <v>103</v>
      </c>
      <c r="C7" s="120" t="s">
        <v>272</v>
      </c>
      <c r="D7" s="120" t="s">
        <v>276</v>
      </c>
      <c r="E7" s="120"/>
      <c r="F7" s="120"/>
    </row>
    <row r="8" spans="1:7" ht="18.75" customHeight="1" x14ac:dyDescent="0.25">
      <c r="B8" s="122"/>
      <c r="C8" s="120"/>
      <c r="D8" s="9">
        <v>2023</v>
      </c>
      <c r="E8" s="9">
        <v>2024</v>
      </c>
      <c r="F8" s="9">
        <v>2025</v>
      </c>
    </row>
    <row r="9" spans="1:7" ht="51" customHeight="1" x14ac:dyDescent="0.25">
      <c r="B9" s="124" t="s">
        <v>275</v>
      </c>
      <c r="C9" s="125">
        <v>280</v>
      </c>
      <c r="D9" s="126">
        <v>13968738</v>
      </c>
      <c r="E9" s="126">
        <v>9697408</v>
      </c>
      <c r="F9" s="126">
        <v>7508175</v>
      </c>
    </row>
    <row r="10" spans="1:7" x14ac:dyDescent="0.25">
      <c r="B10" s="124"/>
      <c r="C10" s="125"/>
      <c r="D10" s="126"/>
      <c r="E10" s="126"/>
      <c r="F10" s="126"/>
    </row>
    <row r="21" spans="8:9" ht="15.75" x14ac:dyDescent="0.25">
      <c r="H21" s="13"/>
      <c r="I21" s="24"/>
    </row>
    <row r="22" spans="8:9" ht="15.75" x14ac:dyDescent="0.25">
      <c r="H22" s="13"/>
      <c r="I22" s="24"/>
    </row>
    <row r="23" spans="8:9" ht="15.75" x14ac:dyDescent="0.25">
      <c r="H23" s="13"/>
      <c r="I23" s="24"/>
    </row>
    <row r="24" spans="8:9" ht="15.75" x14ac:dyDescent="0.25">
      <c r="H24" s="13"/>
      <c r="I24" s="24"/>
    </row>
  </sheetData>
  <mergeCells count="8">
    <mergeCell ref="E9:E10"/>
    <mergeCell ref="F9:F10"/>
    <mergeCell ref="D7:F7"/>
    <mergeCell ref="B7:B8"/>
    <mergeCell ref="C7:C8"/>
    <mergeCell ref="B9:B10"/>
    <mergeCell ref="C9:C10"/>
    <mergeCell ref="D9:D10"/>
  </mergeCell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Прил 1. Нормативы зачислений</vt:lpstr>
      <vt:lpstr>Прил 2. Доходы 2023</vt:lpstr>
      <vt:lpstr>Прил 3. Доходы 2024,2025</vt:lpstr>
      <vt:lpstr>Прил 4. Расх по разд 2023</vt:lpstr>
      <vt:lpstr>Прил 5. Расх по разд 2024,2025</vt:lpstr>
      <vt:lpstr>Прил 6.Расх по цел.стат 2023</vt:lpstr>
      <vt:lpstr>Прил 7.Расх по цел.стат 2024,25</vt:lpstr>
      <vt:lpstr>Прил 8.Перечень гл. распорядит.</vt:lpstr>
      <vt:lpstr>Прил 9 Ведомст струк 23,24,25</vt:lpstr>
      <vt:lpstr>Прил 10. Источники 2023</vt:lpstr>
      <vt:lpstr>Прил 11. Источники 2024,2025</vt:lpstr>
      <vt:lpstr>Прил 12 Тран от др.бюдж </vt:lpstr>
      <vt:lpstr>Прил 13.Транс бюдж мун.р-а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2022-11-15T12:04:59Z</dcterms:modified>
</cp:coreProperties>
</file>