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 1. Доходы 2023" sheetId="5" r:id="rId1"/>
    <sheet name="Прил 2. Расх по разд 2023" sheetId="4" r:id="rId2"/>
    <sheet name="Прил 3.Расх по цел.стат 2023" sheetId="3" r:id="rId3"/>
    <sheet name="Прил 4 Ведомст струк 23,24,25" sheetId="11" r:id="rId4"/>
    <sheet name="Прил 5. Источники 2023" sheetId="12" r:id="rId5"/>
    <sheet name="Прил 6. Тран от др.бюдж " sheetId="2" r:id="rId6"/>
    <sheet name="Прил 7.Транс бюдж мун.р-а " sheetId="1" r:id="rId7"/>
  </sheet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6" i="3" l="1"/>
  <c r="F117" i="3"/>
  <c r="C20" i="2"/>
  <c r="C34" i="5"/>
  <c r="C41" i="5" s="1"/>
  <c r="C13" i="4" l="1"/>
  <c r="F74" i="3" l="1"/>
  <c r="F73" i="3" s="1"/>
  <c r="F72" i="3"/>
  <c r="F89" i="3" l="1"/>
  <c r="F87" i="3" l="1"/>
  <c r="F86" i="3" s="1"/>
  <c r="F46" i="3"/>
  <c r="A18" i="2" l="1"/>
  <c r="D18" i="1" l="1"/>
  <c r="E18" i="1"/>
  <c r="C18" i="1"/>
  <c r="E20" i="2"/>
  <c r="D20" i="2"/>
  <c r="C29" i="5" l="1"/>
  <c r="C27" i="5"/>
  <c r="C15" i="5"/>
  <c r="C33" i="5"/>
  <c r="C24" i="5"/>
  <c r="C22" i="5" s="1"/>
  <c r="C17" i="5"/>
  <c r="C14" i="5" s="1"/>
  <c r="F150" i="3"/>
  <c r="F148" i="3" s="1"/>
  <c r="F142" i="3"/>
  <c r="F140" i="3" s="1"/>
  <c r="F136" i="3"/>
  <c r="F134" i="3" s="1"/>
  <c r="F126" i="3"/>
  <c r="F122" i="3" s="1"/>
  <c r="F105" i="3"/>
  <c r="F104" i="3" s="1"/>
  <c r="F97" i="3" s="1"/>
  <c r="F154" i="3" s="1"/>
  <c r="F98" i="3"/>
  <c r="F70" i="3"/>
  <c r="F66" i="3"/>
  <c r="F64" i="3" s="1"/>
  <c r="F57" i="3"/>
  <c r="F52" i="3"/>
  <c r="F45" i="3" s="1"/>
  <c r="F40" i="3"/>
  <c r="F33" i="3"/>
  <c r="F20" i="3"/>
  <c r="F14" i="3"/>
  <c r="C35" i="4"/>
  <c r="C33" i="4"/>
  <c r="C31" i="4"/>
  <c r="C27" i="4"/>
  <c r="C37" i="4" s="1"/>
  <c r="C24" i="4"/>
  <c r="C22" i="4"/>
  <c r="C20" i="4"/>
  <c r="F13" i="3" l="1"/>
  <c r="C38" i="4" l="1"/>
</calcChain>
</file>

<file path=xl/sharedStrings.xml><?xml version="1.0" encoding="utf-8"?>
<sst xmlns="http://schemas.openxmlformats.org/spreadsheetml/2006/main" count="440" uniqueCount="300">
  <si>
    <t>Код бюджетной классификации РФ</t>
  </si>
  <si>
    <t>Наименование доходов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</si>
  <si>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</si>
  <si>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</si>
  <si>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</si>
  <si>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</si>
  <si>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182 1 01 02010 01 1000 110</t>
  </si>
  <si>
    <t>Налоги на товары (работы, услуги) реализуемые на территории РФ</t>
  </si>
  <si>
    <t>182 1 06 00000 00 0000 000</t>
  </si>
  <si>
    <t>Налоги на имущество</t>
  </si>
  <si>
    <t>182 1 06 01030 10 1000 110</t>
  </si>
  <si>
    <t>182 1 06 06000 00 0000 110</t>
  </si>
  <si>
    <t>Земельный налог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</si>
  <si>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</si>
  <si>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</si>
  <si>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</si>
  <si>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</si>
  <si>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280 1 08 00000 00 0000 000</t>
  </si>
  <si>
    <t>Государственная пошлина</t>
  </si>
  <si>
    <t>280 1 08 04020 01 0000 110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</si>
  <si>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</si>
  <si>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280 1 11 00000 00 0000 000</t>
  </si>
  <si>
    <t>Доходы от использования имущества, находящегося в государственной и муниципальной собственности</t>
  </si>
  <si>
    <t>280 1 11 05035 10 0000 120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</si>
  <si>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</si>
  <si>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280 1 11 09045 10  0000 120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</si>
  <si>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 </t>
  </si>
  <si>
    <t>000 2 00 00000 00 0000 000</t>
  </si>
  <si>
    <t>Безвозмездные поступления</t>
  </si>
  <si>
    <t>280 2 02 00000 00 0000 000</t>
  </si>
  <si>
    <t>Безвозмездные поступления от других бюджетов бюджетной системы Российской Федерации</t>
  </si>
  <si>
    <t>280 2 02 15001 10 0000 150</t>
  </si>
  <si>
    <t>280 2 02 20041 10 0000 150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</si>
  <si>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</si>
  <si>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280 2 02 35118 10 0000 150</t>
  </si>
  <si>
    <t>280 2 02 29999 10 0000 150</t>
  </si>
  <si>
    <t>ВСЕГО:</t>
  </si>
  <si>
    <t>к решению Муниципального Совета</t>
  </si>
  <si>
    <t>сельского поселения Песочное</t>
  </si>
  <si>
    <t>Код</t>
  </si>
  <si>
    <t>Наименование разделов и подразделов</t>
  </si>
  <si>
    <t>Общегосударственные вопросы</t>
  </si>
  <si>
    <t>01 02</t>
  </si>
  <si>
    <t>01 04</t>
  </si>
  <si>
    <t>01 06</t>
  </si>
  <si>
    <t>01 11</t>
  </si>
  <si>
    <t>Резервные фонды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</si>
  <si>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</si>
  <si>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</si>
  <si>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</si>
  <si>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</si>
  <si>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</si>
  <si>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</si>
  <si>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</si>
  <si>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</si>
  <si>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</si>
  <si>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04 09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</si>
  <si>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</si>
  <si>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</si>
  <si>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</si>
  <si>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</si>
  <si>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</si>
  <si>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</si>
  <si>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</si>
  <si>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</si>
  <si>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</si>
  <si>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Образование</t>
  </si>
  <si>
    <t>07 07</t>
  </si>
  <si>
    <t>Культура, кинематография</t>
  </si>
  <si>
    <t>08 01</t>
  </si>
  <si>
    <t>Культура</t>
  </si>
  <si>
    <t>Физическая культура и спорт</t>
  </si>
  <si>
    <t>11 02</t>
  </si>
  <si>
    <t>Массовый спорт</t>
  </si>
  <si>
    <t>Всего расходов</t>
  </si>
  <si>
    <t>Дефицит</t>
  </si>
  <si>
    <t>01</t>
  </si>
  <si>
    <t>02</t>
  </si>
  <si>
    <t>03</t>
  </si>
  <si>
    <t>04</t>
  </si>
  <si>
    <t>05</t>
  </si>
  <si>
    <t>07</t>
  </si>
  <si>
    <t>08</t>
  </si>
  <si>
    <t>2023 год</t>
  </si>
  <si>
    <t>Наименование</t>
  </si>
  <si>
    <t>Раздел</t>
  </si>
  <si>
    <t>ПР</t>
  </si>
  <si>
    <t>ЦСР</t>
  </si>
  <si>
    <t>ВР</t>
  </si>
  <si>
    <t>Сумма</t>
  </si>
  <si>
    <t>Обеспечение функционирования главы муниципального образования</t>
  </si>
  <si>
    <t>Фонд оплаты труда государственных (муниципальных) органов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</si>
  <si>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</si>
  <si>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Обеспечение функционирования центрального аппарата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</si>
  <si>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</si>
  <si>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 , работ и услуг </t>
  </si>
  <si>
    <t>Уплата налога на имущество организаций и земельного налога</t>
  </si>
  <si>
    <t>Уплата  иных платежей</t>
  </si>
  <si>
    <t>Межбюджетные трансферты бюджету района из бюджета поселения на осуществление закупок товаров, работ и услуг для обеспечения муниципальных нужд в части полномочий по определению поставщиков (подрядчиков, исполнителей) конкурентными способами закупок</t>
  </si>
  <si>
    <t>50 1 00 20510</t>
  </si>
  <si>
    <t>Иные межбюджетные трансферты</t>
  </si>
  <si>
    <t>Межбюджетные трансферты бюджету района  из бюджета поселения  на осуществление полномочий по казначейскому исполнению бюджета поселения</t>
  </si>
  <si>
    <t>Межбюджетные трансферты бюджету района из бюджета поселения  на осуществление внешнего муниципального финансового контроля</t>
  </si>
  <si>
    <t>Резервные  фонды</t>
  </si>
  <si>
    <t>Резервный  фонд местной администрации</t>
  </si>
  <si>
    <t>Резервные средства</t>
  </si>
  <si>
    <t>МП «Эффективная власть в сельском поселении Песочное Рыбинского муниципального района»</t>
  </si>
  <si>
    <t>17 0 00 00000</t>
  </si>
  <si>
    <t>Развитие муниципальной службы в органах местного самоуправления</t>
  </si>
  <si>
    <t>17 1 00 00000</t>
  </si>
  <si>
    <t>Развитие материально-технической базы</t>
  </si>
  <si>
    <t>17 1 00 20060</t>
  </si>
  <si>
    <t>МП «Управление муниципальным имуществом сельского поселения Песочное Рыбинского муниципального района»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</si>
  <si>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</si>
  <si>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</si>
  <si>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18 1 00 00000</t>
  </si>
  <si>
    <t>18 1 00 20430</t>
  </si>
  <si>
    <t>Закупка энергетических ресурсов</t>
  </si>
  <si>
    <t>Обеспечение функционирования органов местного самоуправления</t>
  </si>
  <si>
    <t>50 1 00 00000</t>
  </si>
  <si>
    <t>Исполнение переданных полномочий РФ на осуществление первичного воинского учета на территориях, где отсутствуют военные комиссариаты</t>
  </si>
  <si>
    <t>МП «Защита населения и территории сельского поселения Песочное Рыбинского муниципального района от чрезвычайных ситуаций, обеспечение пожарной безопасности и безопасности людей на водных объектах »</t>
  </si>
  <si>
    <t>09 0 00 00000</t>
  </si>
  <si>
    <t>Повышение эффективности мероприятий по гражданской обороне, предупреждению и ликвидации чрезвычайных ситуаций и обеспечение безопасности людей на водных объектах в поселениях Рыбинского МР</t>
  </si>
  <si>
    <t>09 1 00 00000</t>
  </si>
  <si>
    <t>Обеспечение пожарной безопасности</t>
  </si>
  <si>
    <t>09 1 00 20310</t>
  </si>
  <si>
    <t xml:space="preserve">Прочая закупка товаров, работ и услуг </t>
  </si>
  <si>
    <t>07 0 00 00000</t>
  </si>
  <si>
    <t>Мероприятия в области дорожного хозяйства</t>
  </si>
  <si>
    <t>07 1 00 00000</t>
  </si>
  <si>
    <t>Мероприятия в области дорожного хозяйства за счет средств бюджета поселения</t>
  </si>
  <si>
    <t>07 1 00 20280</t>
  </si>
  <si>
    <t>Мероприятия по финансированию дорожного хозяйства (софинансирование из местного бюджета)</t>
  </si>
  <si>
    <t>07 1 00 22440</t>
  </si>
  <si>
    <t>Мероприятия по финансированию дорожного хозяйства за счет средств областного бюджета</t>
  </si>
  <si>
    <t>07 1 00 72440</t>
  </si>
  <si>
    <t xml:space="preserve"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бюджета поселений </t>
  </si>
  <si>
    <t>07 1 00 27350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</si>
  <si>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</si>
  <si>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07 1 00 77350</t>
  </si>
  <si>
    <t>Прочая закупка товаров, работ и услуг</t>
  </si>
  <si>
    <t>12 0 00 00000</t>
  </si>
  <si>
    <t>Экономическое развитие в поселении</t>
  </si>
  <si>
    <t>12 1 00 00000</t>
  </si>
  <si>
    <t>Реализация мероприятий по возмещению части затрат организациям и индивидуальным предпринимателям, занимающимся доставкой товаров в отдалённые сельские населённые пункты за счёт средств бюджета поселения</t>
  </si>
  <si>
    <t>12 1 00 22880</t>
  </si>
  <si>
    <t xml:space="preserve">Реализация мероприятий по возмещению части затрат организациям и индивидуальным предпринимателям, занимающимся доставкой товаров в отдалённые сельские населённые пункты за счёт средств областного бюджета </t>
  </si>
  <si>
    <t>12 1 00 72880</t>
  </si>
  <si>
    <t>Муниципальная программа «Управление муниципальным имуществом сельского поселения Песочное Рыбинского муниципального района»</t>
  </si>
  <si>
    <t>Мероприятия по управлению и распоряжению имуществом, находящимся в муниципальной собственности</t>
  </si>
  <si>
    <t>Муниципальная  программа «Благоустройство сельского поселения Песочное Рыбинского муниципального района»</t>
  </si>
  <si>
    <t>19 0 00 00000</t>
  </si>
  <si>
    <t>Благоустройство поселения</t>
  </si>
  <si>
    <t>19 1 00 00000</t>
  </si>
  <si>
    <t>Уличное освещение</t>
  </si>
  <si>
    <t>19 1 00 20010</t>
  </si>
  <si>
    <t xml:space="preserve">Закупка энергетических ресурсов </t>
  </si>
  <si>
    <t>Уплата иных платежей</t>
  </si>
  <si>
    <t>Организация и содержание мест захоронения</t>
  </si>
  <si>
    <t>19 1 00 20020</t>
  </si>
  <si>
    <t>Прочие мероприятия по благоустройству</t>
  </si>
  <si>
    <t>19 1 00 20030</t>
  </si>
  <si>
    <t>18 0 00 00000</t>
  </si>
  <si>
    <t>18 1 000 00000</t>
  </si>
  <si>
    <t>Взносы на формирование фонда капитального ремонта помещений, находящихся в муниципальной собственности</t>
  </si>
  <si>
    <t>18 1 00 20770</t>
  </si>
  <si>
    <t>Межбюджетные трансферты бюджету района из бюджета поселения на осуществление муниципального жилищного контроля, а также иных полномочий органов местного самоуправления поселения в соответствии с жилищным законодательством</t>
  </si>
  <si>
    <t>50 1 00 20530</t>
  </si>
  <si>
    <t>02 0 00 00000</t>
  </si>
  <si>
    <t>Мероприятия для молодежи</t>
  </si>
  <si>
    <t>02 1 00 00000</t>
  </si>
  <si>
    <t>Межбюджетные трансферты бюджету района из бюджета поселения на организацию  и осуществление мероприятий по работе с детьми и молодёжью в поселении</t>
  </si>
  <si>
    <t>02 1 00 20140</t>
  </si>
  <si>
    <t>Муниципальная программа «Развитие культуры и туризма в сельском поселении Песочное Рыбинского муниципального района»</t>
  </si>
  <si>
    <t>10 0 00 00000</t>
  </si>
  <si>
    <t>Создание условий для организации досуга и обеспечения жителей поселения услугами организаций культуры</t>
  </si>
  <si>
    <t>10 1 00 00000</t>
  </si>
  <si>
    <t>Мероприятия в сфере культуры</t>
  </si>
  <si>
    <t>10 1 00 20340</t>
  </si>
  <si>
    <t>10 1 00 20350</t>
  </si>
  <si>
    <t>Иные межбюджетные трасферы</t>
  </si>
  <si>
    <t>11 0 00 00000</t>
  </si>
  <si>
    <t>Развитие физкультуры и спорта в поселениях</t>
  </si>
  <si>
    <t>11 1 00 00000</t>
  </si>
  <si>
    <t>Организация и проведение физкультурных и спортивно - массовых мероприятий</t>
  </si>
  <si>
    <t>11 1 00 20340</t>
  </si>
  <si>
    <t>Итого</t>
  </si>
  <si>
    <t>Сумма, руб.</t>
  </si>
  <si>
    <t>280 202 15001 10 0000 150</t>
  </si>
  <si>
    <t>Дотации бюджетам поселений на  выравнивание бюджетной обеспеченности</t>
  </si>
  <si>
    <t>Прочие субсидии бюджетам  сельских поселений</t>
  </si>
  <si>
    <t>ИТОГО</t>
  </si>
  <si>
    <t>1. Межбюджетные трансферы,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</si>
  <si>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Администрация РМР</t>
  </si>
  <si>
    <t>Управление по культуре, молодежи и спорту АРМР</t>
  </si>
  <si>
    <t>Управление экономики и финансов АРМР</t>
  </si>
  <si>
    <t>Управление ЖКХ, транспорта и связи АРМР</t>
  </si>
  <si>
    <t>Контрольно-счетная палата РМР</t>
  </si>
  <si>
    <t>Распределение расходов бюджета сельского поселения Песочное на 2023 год по разделам, подразделам, целевым статьям расходов, видам расходов функциональной классификации расходов Российской Федерации</t>
  </si>
  <si>
    <t>50 1 00 20550</t>
  </si>
  <si>
    <t>50 1 00 20540</t>
  </si>
  <si>
    <t>Обеспечение деятельности финансовых, налоговых и таможенных органов финансового     (финансово-бюджетного надзора)</t>
  </si>
  <si>
    <t>06</t>
  </si>
  <si>
    <t>50 1 00 20500</t>
  </si>
  <si>
    <t>50 1 00 20520</t>
  </si>
  <si>
    <t xml:space="preserve"> 50 2 00  20540</t>
  </si>
  <si>
    <t>50 1 00 51180</t>
  </si>
  <si>
    <t>09</t>
  </si>
  <si>
    <t>МП "Развитие дорожного хозяйства в сельском  поселении Песочное Рыбинского муниципального района"</t>
  </si>
  <si>
    <t>МП «Экономическое развитие сельского поселения Песочное Рыбинского муниципального района»</t>
  </si>
  <si>
    <t>МП «Молодежная политика в сельском поселении Песочное Рыбинского муниципального района»</t>
  </si>
  <si>
    <t>МП «Управление муниципальным имуществом сельского поселения Песочное Рыбинского муниципального района »</t>
  </si>
  <si>
    <t>МП "Развитие физической культуры и спорта в сельском поселении Песочное Рыбинского муниципального района"</t>
  </si>
  <si>
    <t>Доходы бюджета сельского поселения Песочное  в соответствии  с классификацией доходов бюджетов Российской Федерации на 2023 год</t>
  </si>
  <si>
    <t>280 113 02995 10 0000 130</t>
  </si>
  <si>
    <t>Приложение 1</t>
  </si>
  <si>
    <t>Приложение 2</t>
  </si>
  <si>
    <t>Приложение 5</t>
  </si>
  <si>
    <t>План на 2023 год  (руб.)</t>
  </si>
  <si>
    <t>Код ведомственной классификации</t>
  </si>
  <si>
    <t>Администрация  сельского  поселения  Песочное</t>
  </si>
  <si>
    <t>Сумма, руб</t>
  </si>
  <si>
    <t xml:space="preserve">                                              Ведомственная структура расходов  бюджета  сельского  поселения Песочное на 2023 год и плановый период 2024 и 2025 год</t>
  </si>
  <si>
    <t xml:space="preserve">Источники внутреннего финансирования дефицита бюджета </t>
  </si>
  <si>
    <t>Код бюджетной классификации</t>
  </si>
  <si>
    <t xml:space="preserve">Изменение остатков средств на счетах по учету средств бюджета поселения  </t>
  </si>
  <si>
    <t>280 010 50000 00 0000 000</t>
  </si>
  <si>
    <t>Увеличение прочих остатков средств бюджета поселения</t>
  </si>
  <si>
    <t>280 010 50201 10 0000 510</t>
  </si>
  <si>
    <t>Уменьшение прочих остатков средств бюджета поселения</t>
  </si>
  <si>
    <t>280 010 50201 10 0000 610</t>
  </si>
  <si>
    <t>Сумма,руб</t>
  </si>
  <si>
    <t>сельского поселения Песочное на 2023 год</t>
  </si>
  <si>
    <t>Расходы бюджета сельского поселения Песочное по функциональной классификации расходов бюджетов Российской Федерации на 2023 год</t>
  </si>
  <si>
    <t>Объем межбюджетных трансферов, получаемых из других бюджетов бюджетной системы Российской Федерации на 2023 год и на плановый период 2024 и 2025 годов</t>
  </si>
  <si>
    <t>Объем межбюджетных трансфертов, предоставляемых другим бюджетам бюджетной системы Российской Федерации на  2023 год и плановый период 2024 и 2025 годов</t>
  </si>
  <si>
    <t>Непрограммные расходы органов местного самоуправления</t>
  </si>
  <si>
    <t>50 0 00 00000</t>
  </si>
  <si>
    <t>Закупка товаров, работ и услуг в сфере информационно-коммуникационных технологий</t>
  </si>
  <si>
    <t>280 2 02 25555 10 0000 150</t>
  </si>
  <si>
    <t>Субсидии бюджетам сельских поселений на реализацию программ формирования современной городской среды</t>
  </si>
  <si>
    <t>50 1 00 20570</t>
  </si>
  <si>
    <t xml:space="preserve">Межбюджетные трансферты бюджету района из бьюджета поселения на осуществление организационных мероприятий в рамках предоставления субсидии организациям и индивидуальным предпринимателям, занимающимся доставкой товаров в отдалённые сельские населённые пункты </t>
  </si>
  <si>
    <t>МП «Формирование комфортной городской (сельской) среды в сельском поселении Песочное Рыбинского муниципального района»</t>
  </si>
  <si>
    <t>20 0 00 00000</t>
  </si>
  <si>
    <t>Современная городская среда поселения</t>
  </si>
  <si>
    <t>20 1 00 00000</t>
  </si>
  <si>
    <t>Формирование современной городской среды</t>
  </si>
  <si>
    <t>20 1 F2 55550</t>
  </si>
  <si>
    <t>50 2 00 00000</t>
  </si>
  <si>
    <t>Непрограммные расходы органов местного самоуправления, не предусмотренные иными целевыми статьями расходов бюджетов поселений, по соответствующим направлениям расходов</t>
  </si>
  <si>
    <t>Межбюджетные трансферты бюджету района из бюджета поселения на создание условий для организации досуга и обеспечения жителей поселения услугами организаций культуры</t>
  </si>
  <si>
    <t>280 2 02 25497 10 0000 150</t>
  </si>
  <si>
    <t>Субсидии бюджетам сельских поселений на реализацию мероприятий по обеспечению жильем молодых семей</t>
  </si>
  <si>
    <t>182 1 03 00000 00 0000 000</t>
  </si>
  <si>
    <t>182 1 03 02 23101 0000 110</t>
  </si>
  <si>
    <t>182 1 03 02 24101 0000 110</t>
  </si>
  <si>
    <t>182 1 03 02 25101 0000 110</t>
  </si>
  <si>
    <t>182 1 03 02 26101 0000 110</t>
  </si>
  <si>
    <t>Приложение 3</t>
  </si>
  <si>
    <t>Приложение 4</t>
  </si>
  <si>
    <t>Приложение 6</t>
  </si>
  <si>
    <t>Приложение 7</t>
  </si>
  <si>
    <t xml:space="preserve"> </t>
  </si>
  <si>
    <t>Прочие доходы от компенсации затрат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</si>
  <si>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</si>
  <si>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</si>
  <si>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</si>
  <si>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</si>
  <si>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</si>
  <si>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</si>
  <si>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выравнивание бюджетной обеспеченности 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</si>
  <si>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</si>
  <si>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</si>
  <si>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</si>
  <si>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</si>
  <si>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</si>
  <si>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</si>
  <si>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Молодежная политика</t>
  </si>
  <si>
    <t>Исполнение судебных актов Российской Федерации и мировых соглашений по возмещению причиненного вреда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</si>
  <si>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</si>
  <si>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</si>
  <si>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 xml:space="preserve">Молодежная политика </t>
  </si>
  <si>
    <t>"Приложение 9</t>
  </si>
  <si>
    <t>22.12.2022 г. № 92"</t>
  </si>
  <si>
    <t>"Приложение 10</t>
  </si>
  <si>
    <t>"Приложение 12</t>
  </si>
  <si>
    <t>22.12.2022  г. № 92"</t>
  </si>
  <si>
    <t>"Приложение 13</t>
  </si>
  <si>
    <t>"Приложение 2</t>
  </si>
  <si>
    <t>"Приложение 4</t>
  </si>
  <si>
    <t>"Приложение 6</t>
  </si>
  <si>
    <t>25.04.2023  г. № 106</t>
  </si>
  <si>
    <t>Прочие межбюджетные трансферты, передаваемые бюджетам сельских поселений</t>
  </si>
  <si>
    <t>280 2 02 49999 10  0000 150</t>
  </si>
  <si>
    <t>280 2 02 49999 10 0000 150</t>
  </si>
  <si>
    <t>25.04.2023 г. № 106</t>
  </si>
  <si>
    <t>20 1 00 70410</t>
  </si>
  <si>
    <t>Благоустройство дворовых территорий, установка детских игровых площадок и обустройство территорий для выгула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</si>
</sst>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I51" sqref="I51"/>
    </sheetView>
  </sheetViews>
  <sheetFormatPr defaultRowHeight="15" x14ac:dyDescent="0.25"/>
  <cols>
    <col min="1" max="1" width="29.85546875" customWidth="1"/>
    <col min="2" max="2" width="50.28515625" customWidth="1"/>
    <col min="3" max="3" width="19.28515625" customWidth="1"/>
  </cols>
  <sheetData>
    <row r="1" spans="1:4" ht="15.75" x14ac:dyDescent="0.25">
      <c r="A1" s="2"/>
      <c r="C1" s="23" t="s">
        <v>216</v>
      </c>
    </row>
    <row r="2" spans="1:4" x14ac:dyDescent="0.25">
      <c r="A2" s="5"/>
      <c r="C2" s="23" t="s">
        <v>37</v>
      </c>
    </row>
    <row r="3" spans="1:4" x14ac:dyDescent="0.25">
      <c r="A3" s="5"/>
      <c r="C3" s="23" t="s">
        <v>38</v>
      </c>
    </row>
    <row r="4" spans="1:4" x14ac:dyDescent="0.25">
      <c r="A4" s="9"/>
      <c r="C4" s="76" t="s">
        <v>293</v>
      </c>
    </row>
    <row r="5" spans="1:4" x14ac:dyDescent="0.25">
      <c r="A5" s="89"/>
      <c r="B5" s="90"/>
      <c r="C5" s="91" t="s">
        <v>290</v>
      </c>
    </row>
    <row r="6" spans="1:4" x14ac:dyDescent="0.25">
      <c r="A6" s="92"/>
      <c r="B6" s="90"/>
      <c r="C6" s="91" t="s">
        <v>37</v>
      </c>
    </row>
    <row r="7" spans="1:4" x14ac:dyDescent="0.25">
      <c r="A7" s="92"/>
      <c r="B7" s="90"/>
      <c r="C7" s="91" t="s">
        <v>38</v>
      </c>
    </row>
    <row r="8" spans="1:4" x14ac:dyDescent="0.25">
      <c r="A8" s="93"/>
      <c r="B8" s="90"/>
      <c r="C8" s="91" t="s">
        <v>288</v>
      </c>
    </row>
    <row r="9" spans="1:4" ht="51" customHeight="1" x14ac:dyDescent="0.25">
      <c r="A9" s="104" t="s">
        <v>214</v>
      </c>
      <c r="B9" s="104"/>
      <c r="C9" s="104"/>
    </row>
    <row r="10" spans="1:4" ht="15.75" x14ac:dyDescent="0.25">
      <c r="A10" s="6"/>
    </row>
    <row r="11" spans="1:4" ht="32.25" customHeight="1" x14ac:dyDescent="0.25">
      <c r="A11" s="102" t="s">
        <v>0</v>
      </c>
      <c r="B11" s="102" t="s">
        <v>1</v>
      </c>
      <c r="C11" s="102" t="s">
        <v>83</v>
      </c>
      <c r="D11" s="11"/>
    </row>
    <row r="12" spans="1:4" x14ac:dyDescent="0.25">
      <c r="A12" s="102"/>
      <c r="B12" s="102"/>
      <c r="C12" s="102"/>
      <c r="D12" s="11"/>
    </row>
    <row r="13" spans="1:4" x14ac:dyDescent="0.25">
      <c r="A13" s="21">
        <v>1</v>
      </c>
      <c r="B13" s="21">
        <v>2</v>
      </c>
      <c r="C13" s="21">
        <v>3</v>
      </c>
      <c r="D13" s="11"/>
    </row>
    <row r="14" spans="1:4" ht="36" customHeight="1" x14ac:dyDescent="0.25">
      <c r="A14" s="22" t="s">
        <v>2</v>
      </c>
      <c r="B14" s="22" t="s">
        <v>3</v>
      </c>
      <c r="C14" s="44">
        <f>C15+C17+C22+C27+C29+C32</f>
        <v>2946890</v>
      </c>
      <c r="D14" s="11"/>
    </row>
    <row r="15" spans="1:4" x14ac:dyDescent="0.25">
      <c r="A15" s="22" t="s">
        <v>4</v>
      </c>
      <c r="B15" s="22" t="s">
        <v>5</v>
      </c>
      <c r="C15" s="44">
        <f>C16</f>
        <v>472650</v>
      </c>
      <c r="D15" s="11"/>
    </row>
    <row r="16" spans="1:4" ht="137.25" customHeight="1" x14ac:dyDescent="0.25">
      <c r="A16" s="20" t="s">
        <v>6</v>
      </c>
      <c r="B16" s="78" t="s">
        <v>271</v>
      </c>
      <c r="C16" s="45">
        <v>472650</v>
      </c>
      <c r="D16" s="11"/>
    </row>
    <row r="17" spans="1:4" ht="34.5" customHeight="1" x14ac:dyDescent="0.25">
      <c r="A17" s="22" t="s">
        <v>255</v>
      </c>
      <c r="B17" s="22" t="s">
        <v>7</v>
      </c>
      <c r="C17" s="44">
        <f>C18+C19+C20+C21</f>
        <v>769700</v>
      </c>
      <c r="D17" s="11"/>
    </row>
    <row r="18" spans="1:4" ht="142.5" customHeight="1" x14ac:dyDescent="0.25">
      <c r="A18" s="20" t="s">
        <v>256</v>
      </c>
      <c r="B18" s="78" t="s">
        <v>266</v>
      </c>
      <c r="C18" s="45">
        <v>364570</v>
      </c>
      <c r="D18" s="11"/>
    </row>
    <row r="19" spans="1:4" ht="150" customHeight="1" x14ac:dyDescent="0.25">
      <c r="A19" s="20" t="s">
        <v>257</v>
      </c>
      <c r="B19" s="78" t="s">
        <v>267</v>
      </c>
      <c r="C19" s="45">
        <v>2530</v>
      </c>
      <c r="D19" s="11"/>
    </row>
    <row r="20" spans="1:4" ht="144" customHeight="1" x14ac:dyDescent="0.25">
      <c r="A20" s="20" t="s">
        <v>258</v>
      </c>
      <c r="B20" s="78" t="s">
        <v>268</v>
      </c>
      <c r="C20" s="45">
        <v>450680</v>
      </c>
      <c r="D20" s="11"/>
    </row>
    <row r="21" spans="1:4" ht="141.75" customHeight="1" x14ac:dyDescent="0.25">
      <c r="A21" s="20" t="s">
        <v>259</v>
      </c>
      <c r="B21" s="78" t="s">
        <v>269</v>
      </c>
      <c r="C21" s="46">
        <v>-48080</v>
      </c>
      <c r="D21" s="11"/>
    </row>
    <row r="22" spans="1:4" x14ac:dyDescent="0.25">
      <c r="A22" s="22" t="s">
        <v>8</v>
      </c>
      <c r="B22" s="22" t="s">
        <v>9</v>
      </c>
      <c r="C22" s="44">
        <f>C23+C24</f>
        <v>1190000</v>
      </c>
      <c r="D22" s="11"/>
    </row>
    <row r="23" spans="1:4" ht="98.25" customHeight="1" x14ac:dyDescent="0.25">
      <c r="A23" s="20" t="s">
        <v>10</v>
      </c>
      <c r="B23" s="78" t="s">
        <v>270</v>
      </c>
      <c r="C23" s="45">
        <v>502000</v>
      </c>
      <c r="D23" s="11"/>
    </row>
    <row r="24" spans="1:4" x14ac:dyDescent="0.25">
      <c r="A24" s="20" t="s">
        <v>11</v>
      </c>
      <c r="B24" s="20" t="s">
        <v>12</v>
      </c>
      <c r="C24" s="44">
        <f>C25+C26</f>
        <v>688000</v>
      </c>
      <c r="D24" s="11"/>
    </row>
    <row r="25" spans="1:4" ht="48.75" customHeight="1" x14ac:dyDescent="0.25">
      <c r="A25" s="20" t="s">
        <v>13</v>
      </c>
      <c r="B25" s="20" t="s">
        <v>14</v>
      </c>
      <c r="C25" s="45">
        <v>335000</v>
      </c>
      <c r="D25" s="11"/>
    </row>
    <row r="26" spans="1:4" ht="52.5" customHeight="1" x14ac:dyDescent="0.25">
      <c r="A26" s="20" t="s">
        <v>15</v>
      </c>
      <c r="B26" s="20" t="s">
        <v>16</v>
      </c>
      <c r="C26" s="45">
        <v>353000</v>
      </c>
      <c r="D26" s="11"/>
    </row>
    <row r="27" spans="1:4" ht="24.75" customHeight="1" x14ac:dyDescent="0.25">
      <c r="A27" s="22" t="s">
        <v>17</v>
      </c>
      <c r="B27" s="22" t="s">
        <v>18</v>
      </c>
      <c r="C27" s="44">
        <f>C28</f>
        <v>16000</v>
      </c>
      <c r="D27" s="11"/>
    </row>
    <row r="28" spans="1:4" ht="92.25" customHeight="1" x14ac:dyDescent="0.25">
      <c r="A28" s="20" t="s">
        <v>19</v>
      </c>
      <c r="B28" s="42" t="s">
        <v>20</v>
      </c>
      <c r="C28" s="45">
        <v>16000</v>
      </c>
      <c r="D28" s="11"/>
    </row>
    <row r="29" spans="1:4" ht="42.75" x14ac:dyDescent="0.25">
      <c r="A29" s="22" t="s">
        <v>21</v>
      </c>
      <c r="B29" s="22" t="s">
        <v>22</v>
      </c>
      <c r="C29" s="44">
        <f>C30+C31</f>
        <v>480540</v>
      </c>
      <c r="D29" s="11"/>
    </row>
    <row r="30" spans="1:4" ht="76.5" customHeight="1" x14ac:dyDescent="0.25">
      <c r="A30" s="20" t="s">
        <v>23</v>
      </c>
      <c r="B30" s="20" t="s">
        <v>24</v>
      </c>
      <c r="C30" s="45">
        <v>28740</v>
      </c>
      <c r="D30" s="11"/>
    </row>
    <row r="31" spans="1:4" ht="87.75" customHeight="1" x14ac:dyDescent="0.25">
      <c r="A31" s="20" t="s">
        <v>25</v>
      </c>
      <c r="B31" s="64" t="s">
        <v>26</v>
      </c>
      <c r="C31" s="45">
        <v>451800</v>
      </c>
      <c r="D31" s="11"/>
    </row>
    <row r="32" spans="1:4" ht="37.5" customHeight="1" x14ac:dyDescent="0.25">
      <c r="A32" s="3" t="s">
        <v>215</v>
      </c>
      <c r="B32" s="62" t="s">
        <v>265</v>
      </c>
      <c r="C32" s="45">
        <v>18000</v>
      </c>
      <c r="D32" s="11"/>
    </row>
    <row r="33" spans="1:4" x14ac:dyDescent="0.25">
      <c r="A33" s="63" t="s">
        <v>27</v>
      </c>
      <c r="B33" s="65" t="s">
        <v>28</v>
      </c>
      <c r="C33" s="44">
        <f>C34</f>
        <v>14020958</v>
      </c>
      <c r="D33" s="11"/>
    </row>
    <row r="34" spans="1:4" ht="35.25" customHeight="1" x14ac:dyDescent="0.25">
      <c r="A34" s="22" t="s">
        <v>29</v>
      </c>
      <c r="B34" s="22" t="s">
        <v>30</v>
      </c>
      <c r="C34" s="44">
        <f>SUM(C35+C36+C37+C40)+C39+C38</f>
        <v>14020958</v>
      </c>
      <c r="D34" s="11"/>
    </row>
    <row r="35" spans="1:4" ht="48.75" customHeight="1" x14ac:dyDescent="0.25">
      <c r="A35" s="20" t="s">
        <v>31</v>
      </c>
      <c r="B35" s="20" t="s">
        <v>272</v>
      </c>
      <c r="C35" s="45">
        <v>8283000</v>
      </c>
      <c r="D35" s="11"/>
    </row>
    <row r="36" spans="1:4" ht="86.25" customHeight="1" x14ac:dyDescent="0.25">
      <c r="A36" s="43" t="s">
        <v>32</v>
      </c>
      <c r="B36" s="43" t="s">
        <v>33</v>
      </c>
      <c r="C36" s="45">
        <v>2500775</v>
      </c>
      <c r="D36" s="11"/>
    </row>
    <row r="37" spans="1:4" ht="78" customHeight="1" x14ac:dyDescent="0.25">
      <c r="A37" s="20" t="s">
        <v>34</v>
      </c>
      <c r="B37" s="78" t="s">
        <v>273</v>
      </c>
      <c r="C37" s="47">
        <v>293942</v>
      </c>
      <c r="D37" s="11"/>
    </row>
    <row r="38" spans="1:4" ht="58.5" customHeight="1" x14ac:dyDescent="0.25">
      <c r="A38" s="99" t="s">
        <v>295</v>
      </c>
      <c r="B38" s="99" t="s">
        <v>294</v>
      </c>
      <c r="C38" s="47">
        <v>650000</v>
      </c>
      <c r="D38" s="11"/>
    </row>
    <row r="39" spans="1:4" ht="46.5" customHeight="1" x14ac:dyDescent="0.25">
      <c r="A39" s="54" t="s">
        <v>240</v>
      </c>
      <c r="B39" s="78" t="s">
        <v>241</v>
      </c>
      <c r="C39" s="47">
        <v>2289410</v>
      </c>
      <c r="D39" s="11"/>
    </row>
    <row r="40" spans="1:4" ht="77.25" customHeight="1" x14ac:dyDescent="0.25">
      <c r="A40" s="61" t="s">
        <v>35</v>
      </c>
      <c r="B40" s="43" t="s">
        <v>274</v>
      </c>
      <c r="C40" s="45">
        <v>3831</v>
      </c>
      <c r="D40" s="11"/>
    </row>
    <row r="41" spans="1:4" x14ac:dyDescent="0.25">
      <c r="A41" s="103" t="s">
        <v>36</v>
      </c>
      <c r="B41" s="103"/>
      <c r="C41" s="44">
        <f>C14+C34</f>
        <v>16967848</v>
      </c>
      <c r="D41" s="11"/>
    </row>
    <row r="42" spans="1:4" ht="15.75" x14ac:dyDescent="0.25">
      <c r="A42" s="6"/>
    </row>
  </sheetData>
  <mergeCells count="5">
    <mergeCell ref="A11:A12"/>
    <mergeCell ref="B11:B12"/>
    <mergeCell ref="C11:C12"/>
    <mergeCell ref="A41:B41"/>
    <mergeCell ref="A9:C9"/>
  </mergeCells>
  <pageMargins left="0.70866141732283472" right="0.31496062992125984" top="0.55118110236220474" bottom="0.55118110236220474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30" sqref="C30"/>
    </sheetView>
  </sheetViews>
  <sheetFormatPr defaultRowHeight="15" x14ac:dyDescent="0.25"/>
  <cols>
    <col min="1" max="1" width="12.5703125" customWidth="1"/>
    <col min="2" max="2" width="56.5703125" customWidth="1"/>
    <col min="3" max="3" width="16.7109375" customWidth="1"/>
  </cols>
  <sheetData>
    <row r="1" spans="1:4" x14ac:dyDescent="0.25">
      <c r="A1" s="3"/>
      <c r="B1" s="3"/>
      <c r="C1" s="23" t="s">
        <v>217</v>
      </c>
      <c r="D1" s="3"/>
    </row>
    <row r="2" spans="1:4" x14ac:dyDescent="0.25">
      <c r="C2" s="23" t="s">
        <v>37</v>
      </c>
    </row>
    <row r="3" spans="1:4" x14ac:dyDescent="0.25">
      <c r="C3" s="23" t="s">
        <v>38</v>
      </c>
    </row>
    <row r="4" spans="1:4" x14ac:dyDescent="0.25">
      <c r="C4" s="76" t="s">
        <v>293</v>
      </c>
    </row>
    <row r="5" spans="1:4" x14ac:dyDescent="0.25">
      <c r="A5" s="3"/>
      <c r="B5" s="3"/>
      <c r="C5" s="91" t="s">
        <v>291</v>
      </c>
      <c r="D5" s="3"/>
    </row>
    <row r="6" spans="1:4" x14ac:dyDescent="0.25">
      <c r="C6" s="91" t="s">
        <v>37</v>
      </c>
    </row>
    <row r="7" spans="1:4" x14ac:dyDescent="0.25">
      <c r="C7" s="91" t="s">
        <v>38</v>
      </c>
    </row>
    <row r="8" spans="1:4" x14ac:dyDescent="0.25">
      <c r="C8" s="91" t="s">
        <v>288</v>
      </c>
    </row>
    <row r="9" spans="1:4" x14ac:dyDescent="0.25">
      <c r="A9" s="108" t="s">
        <v>234</v>
      </c>
      <c r="B9" s="108"/>
      <c r="C9" s="108"/>
    </row>
    <row r="10" spans="1:4" x14ac:dyDescent="0.25">
      <c r="A10" s="108"/>
      <c r="B10" s="108"/>
      <c r="C10" s="108"/>
    </row>
    <row r="11" spans="1:4" ht="15.75" x14ac:dyDescent="0.25">
      <c r="A11" s="6"/>
      <c r="B11" s="7"/>
      <c r="C11" s="7"/>
    </row>
    <row r="12" spans="1:4" ht="25.5" x14ac:dyDescent="0.25">
      <c r="A12" s="26" t="s">
        <v>39</v>
      </c>
      <c r="B12" s="26" t="s">
        <v>40</v>
      </c>
      <c r="C12" s="26" t="s">
        <v>219</v>
      </c>
    </row>
    <row r="13" spans="1:4" x14ac:dyDescent="0.25">
      <c r="A13" s="49" t="s">
        <v>76</v>
      </c>
      <c r="B13" s="22" t="s">
        <v>41</v>
      </c>
      <c r="C13" s="41">
        <f>SUM(C14+C15+C17+C18+C19)</f>
        <v>5149920</v>
      </c>
    </row>
    <row r="14" spans="1:4" ht="44.25" customHeight="1" x14ac:dyDescent="0.25">
      <c r="A14" s="50" t="s">
        <v>42</v>
      </c>
      <c r="B14" s="78" t="s">
        <v>275</v>
      </c>
      <c r="C14" s="40">
        <v>996000</v>
      </c>
    </row>
    <row r="15" spans="1:4" ht="60" customHeight="1" x14ac:dyDescent="0.25">
      <c r="A15" s="105" t="s">
        <v>43</v>
      </c>
      <c r="B15" s="106" t="s">
        <v>276</v>
      </c>
      <c r="C15" s="107">
        <v>3160282</v>
      </c>
    </row>
    <row r="16" spans="1:4" hidden="1" x14ac:dyDescent="0.25">
      <c r="A16" s="105"/>
      <c r="B16" s="106"/>
      <c r="C16" s="107"/>
    </row>
    <row r="17" spans="1:3" ht="51" customHeight="1" x14ac:dyDescent="0.25">
      <c r="A17" s="50" t="s">
        <v>44</v>
      </c>
      <c r="B17" s="78" t="s">
        <v>277</v>
      </c>
      <c r="C17" s="40">
        <v>149890</v>
      </c>
    </row>
    <row r="18" spans="1:3" x14ac:dyDescent="0.25">
      <c r="A18" s="50" t="s">
        <v>45</v>
      </c>
      <c r="B18" s="20" t="s">
        <v>46</v>
      </c>
      <c r="C18" s="40">
        <v>10000</v>
      </c>
    </row>
    <row r="19" spans="1:3" x14ac:dyDescent="0.25">
      <c r="A19" s="50" t="s">
        <v>47</v>
      </c>
      <c r="B19" s="20" t="s">
        <v>48</v>
      </c>
      <c r="C19" s="40">
        <v>833748</v>
      </c>
    </row>
    <row r="20" spans="1:3" x14ac:dyDescent="0.25">
      <c r="A20" s="49" t="s">
        <v>77</v>
      </c>
      <c r="B20" s="22" t="s">
        <v>49</v>
      </c>
      <c r="C20" s="41">
        <f>C21</f>
        <v>293942</v>
      </c>
    </row>
    <row r="21" spans="1:3" x14ac:dyDescent="0.25">
      <c r="A21" s="50" t="s">
        <v>50</v>
      </c>
      <c r="B21" s="20" t="s">
        <v>51</v>
      </c>
      <c r="C21" s="40">
        <v>293942</v>
      </c>
    </row>
    <row r="22" spans="1:3" ht="28.5" x14ac:dyDescent="0.25">
      <c r="A22" s="49" t="s">
        <v>78</v>
      </c>
      <c r="B22" s="22" t="s">
        <v>52</v>
      </c>
      <c r="C22" s="41">
        <f>C23</f>
        <v>60000</v>
      </c>
    </row>
    <row r="23" spans="1:3" ht="44.25" customHeight="1" x14ac:dyDescent="0.25">
      <c r="A23" s="50" t="s">
        <v>53</v>
      </c>
      <c r="B23" s="78" t="s">
        <v>54</v>
      </c>
      <c r="C23" s="40">
        <v>60000</v>
      </c>
    </row>
    <row r="24" spans="1:3" ht="20.25" customHeight="1" x14ac:dyDescent="0.25">
      <c r="A24" s="49" t="s">
        <v>79</v>
      </c>
      <c r="B24" s="22" t="s">
        <v>55</v>
      </c>
      <c r="C24" s="41">
        <f>C25+C26</f>
        <v>3351594</v>
      </c>
    </row>
    <row r="25" spans="1:3" x14ac:dyDescent="0.25">
      <c r="A25" s="50" t="s">
        <v>56</v>
      </c>
      <c r="B25" s="78" t="s">
        <v>278</v>
      </c>
      <c r="C25" s="40">
        <v>3337085</v>
      </c>
    </row>
    <row r="26" spans="1:3" x14ac:dyDescent="0.25">
      <c r="A26" s="50" t="s">
        <v>57</v>
      </c>
      <c r="B26" s="20" t="s">
        <v>58</v>
      </c>
      <c r="C26" s="40">
        <v>14509</v>
      </c>
    </row>
    <row r="27" spans="1:3" x14ac:dyDescent="0.25">
      <c r="A27" s="49" t="s">
        <v>80</v>
      </c>
      <c r="B27" s="22" t="s">
        <v>59</v>
      </c>
      <c r="C27" s="41">
        <f>C28+C29+C30</f>
        <v>7807829</v>
      </c>
    </row>
    <row r="28" spans="1:3" x14ac:dyDescent="0.25">
      <c r="A28" s="50" t="s">
        <v>60</v>
      </c>
      <c r="B28" s="20" t="s">
        <v>61</v>
      </c>
      <c r="C28" s="40">
        <v>889980</v>
      </c>
    </row>
    <row r="29" spans="1:3" x14ac:dyDescent="0.25">
      <c r="A29" s="50" t="s">
        <v>62</v>
      </c>
      <c r="B29" s="20" t="s">
        <v>63</v>
      </c>
      <c r="C29" s="40">
        <v>6500688</v>
      </c>
    </row>
    <row r="30" spans="1:3" ht="30" x14ac:dyDescent="0.25">
      <c r="A30" s="50" t="s">
        <v>64</v>
      </c>
      <c r="B30" s="20" t="s">
        <v>65</v>
      </c>
      <c r="C30" s="40">
        <v>417161</v>
      </c>
    </row>
    <row r="31" spans="1:3" x14ac:dyDescent="0.25">
      <c r="A31" s="49" t="s">
        <v>81</v>
      </c>
      <c r="B31" s="22" t="s">
        <v>66</v>
      </c>
      <c r="C31" s="41">
        <f>C32</f>
        <v>50000</v>
      </c>
    </row>
    <row r="32" spans="1:3" x14ac:dyDescent="0.25">
      <c r="A32" s="50" t="s">
        <v>67</v>
      </c>
      <c r="B32" s="20" t="s">
        <v>279</v>
      </c>
      <c r="C32" s="40">
        <v>50000</v>
      </c>
    </row>
    <row r="33" spans="1:3" x14ac:dyDescent="0.25">
      <c r="A33" s="49" t="s">
        <v>82</v>
      </c>
      <c r="B33" s="22" t="s">
        <v>68</v>
      </c>
      <c r="C33" s="41">
        <f>C34</f>
        <v>224563</v>
      </c>
    </row>
    <row r="34" spans="1:3" x14ac:dyDescent="0.25">
      <c r="A34" s="50" t="s">
        <v>69</v>
      </c>
      <c r="B34" s="20" t="s">
        <v>70</v>
      </c>
      <c r="C34" s="40">
        <v>224563</v>
      </c>
    </row>
    <row r="35" spans="1:3" x14ac:dyDescent="0.25">
      <c r="A35" s="49">
        <v>11</v>
      </c>
      <c r="B35" s="22" t="s">
        <v>71</v>
      </c>
      <c r="C35" s="41">
        <f>C36</f>
        <v>30000</v>
      </c>
    </row>
    <row r="36" spans="1:3" x14ac:dyDescent="0.25">
      <c r="A36" s="50" t="s">
        <v>72</v>
      </c>
      <c r="B36" s="20" t="s">
        <v>73</v>
      </c>
      <c r="C36" s="40">
        <v>30000</v>
      </c>
    </row>
    <row r="37" spans="1:3" x14ac:dyDescent="0.25">
      <c r="A37" s="50"/>
      <c r="B37" s="22" t="s">
        <v>74</v>
      </c>
      <c r="C37" s="41">
        <f>C13+C20+C22+C24+C27+C31+C33+C35</f>
        <v>16967848</v>
      </c>
    </row>
    <row r="38" spans="1:3" x14ac:dyDescent="0.25">
      <c r="A38" s="50"/>
      <c r="B38" s="22" t="s">
        <v>75</v>
      </c>
      <c r="C38" s="41">
        <f>'Прил 1. Доходы 2023'!C41-'Прил 2. Расх по разд 2023'!C37</f>
        <v>0</v>
      </c>
    </row>
  </sheetData>
  <mergeCells count="4">
    <mergeCell ref="A15:A16"/>
    <mergeCell ref="B15:B16"/>
    <mergeCell ref="C15:C16"/>
    <mergeCell ref="A9:C10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workbookViewId="0">
      <selection activeCell="F22" sqref="F22"/>
    </sheetView>
  </sheetViews>
  <sheetFormatPr defaultRowHeight="15" x14ac:dyDescent="0.25"/>
  <cols>
    <col min="1" max="1" width="51.140625" customWidth="1"/>
    <col min="2" max="2" width="8" customWidth="1"/>
    <col min="3" max="3" width="5.85546875" customWidth="1"/>
    <col min="4" max="4" width="15" customWidth="1"/>
    <col min="6" max="6" width="16" customWidth="1"/>
    <col min="13" max="13" width="10" bestFit="1" customWidth="1"/>
  </cols>
  <sheetData>
    <row r="1" spans="1:6" ht="15.75" x14ac:dyDescent="0.25">
      <c r="E1" s="12"/>
      <c r="F1" s="23" t="s">
        <v>260</v>
      </c>
    </row>
    <row r="2" spans="1:6" ht="15.75" x14ac:dyDescent="0.25">
      <c r="E2" s="12"/>
      <c r="F2" s="23" t="s">
        <v>37</v>
      </c>
    </row>
    <row r="3" spans="1:6" ht="15.75" x14ac:dyDescent="0.25">
      <c r="E3" s="12"/>
      <c r="F3" s="23" t="s">
        <v>38</v>
      </c>
    </row>
    <row r="4" spans="1:6" ht="15.75" x14ac:dyDescent="0.25">
      <c r="E4" s="12"/>
      <c r="F4" s="76" t="s">
        <v>297</v>
      </c>
    </row>
    <row r="5" spans="1:6" ht="15.75" x14ac:dyDescent="0.25">
      <c r="E5" s="87"/>
      <c r="F5" s="91" t="s">
        <v>292</v>
      </c>
    </row>
    <row r="6" spans="1:6" ht="15.75" x14ac:dyDescent="0.25">
      <c r="E6" s="87"/>
      <c r="F6" s="91" t="s">
        <v>37</v>
      </c>
    </row>
    <row r="7" spans="1:6" ht="15.75" x14ac:dyDescent="0.25">
      <c r="E7" s="87"/>
      <c r="F7" s="91" t="s">
        <v>38</v>
      </c>
    </row>
    <row r="8" spans="1:6" ht="15.75" x14ac:dyDescent="0.25">
      <c r="E8" s="87"/>
      <c r="F8" s="91" t="s">
        <v>285</v>
      </c>
    </row>
    <row r="9" spans="1:6" ht="54.75" customHeight="1" x14ac:dyDescent="0.25">
      <c r="A9" s="104" t="s">
        <v>199</v>
      </c>
      <c r="B9" s="104"/>
      <c r="C9" s="104"/>
      <c r="D9" s="104"/>
      <c r="E9" s="104"/>
      <c r="F9" s="104"/>
    </row>
    <row r="10" spans="1:6" ht="15.75" x14ac:dyDescent="0.25">
      <c r="A10" s="10"/>
    </row>
    <row r="11" spans="1:6" x14ac:dyDescent="0.25">
      <c r="A11" s="24" t="s">
        <v>84</v>
      </c>
      <c r="B11" s="24" t="s">
        <v>85</v>
      </c>
      <c r="C11" s="24" t="s">
        <v>86</v>
      </c>
      <c r="D11" s="24" t="s">
        <v>87</v>
      </c>
      <c r="E11" s="24" t="s">
        <v>88</v>
      </c>
      <c r="F11" s="24" t="s">
        <v>89</v>
      </c>
    </row>
    <row r="12" spans="1:6" x14ac:dyDescent="0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20.25" customHeight="1" x14ac:dyDescent="0.25">
      <c r="A13" s="22" t="s">
        <v>41</v>
      </c>
      <c r="B13" s="53" t="s">
        <v>76</v>
      </c>
      <c r="C13" s="34"/>
      <c r="D13" s="19"/>
      <c r="E13" s="19"/>
      <c r="F13" s="41">
        <f>F14+F20+F33+F40+F45</f>
        <v>5149920</v>
      </c>
    </row>
    <row r="14" spans="1:6" ht="47.25" customHeight="1" x14ac:dyDescent="0.25">
      <c r="A14" s="81" t="s">
        <v>275</v>
      </c>
      <c r="B14" s="34"/>
      <c r="C14" s="34" t="s">
        <v>77</v>
      </c>
      <c r="D14" s="19"/>
      <c r="E14" s="19"/>
      <c r="F14" s="41">
        <f>F18+F19</f>
        <v>996000</v>
      </c>
    </row>
    <row r="15" spans="1:6" ht="39" customHeight="1" x14ac:dyDescent="0.25">
      <c r="A15" s="68" t="s">
        <v>237</v>
      </c>
      <c r="B15" s="39"/>
      <c r="C15" s="35"/>
      <c r="D15" s="66" t="s">
        <v>238</v>
      </c>
      <c r="E15" s="66"/>
      <c r="F15" s="69">
        <v>996000</v>
      </c>
    </row>
    <row r="16" spans="1:6" ht="30.75" customHeight="1" x14ac:dyDescent="0.25">
      <c r="A16" s="68" t="s">
        <v>118</v>
      </c>
      <c r="B16" s="72"/>
      <c r="C16" s="35"/>
      <c r="D16" s="66" t="s">
        <v>119</v>
      </c>
      <c r="E16" s="66"/>
      <c r="F16" s="69">
        <v>996000</v>
      </c>
    </row>
    <row r="17" spans="1:13" ht="36" customHeight="1" x14ac:dyDescent="0.25">
      <c r="A17" s="20" t="s">
        <v>90</v>
      </c>
      <c r="B17" s="35"/>
      <c r="C17" s="35"/>
      <c r="D17" s="28" t="s">
        <v>201</v>
      </c>
      <c r="E17" s="21"/>
      <c r="F17" s="40">
        <v>996000</v>
      </c>
    </row>
    <row r="18" spans="1:13" ht="33" customHeight="1" x14ac:dyDescent="0.25">
      <c r="A18" s="78" t="s">
        <v>91</v>
      </c>
      <c r="B18" s="35"/>
      <c r="C18" s="35"/>
      <c r="D18" s="21"/>
      <c r="E18" s="21">
        <v>121</v>
      </c>
      <c r="F18" s="40">
        <v>765000</v>
      </c>
      <c r="M18" s="1"/>
    </row>
    <row r="19" spans="1:13" ht="51" customHeight="1" x14ac:dyDescent="0.25">
      <c r="A19" s="78" t="s">
        <v>94</v>
      </c>
      <c r="B19" s="35"/>
      <c r="C19" s="35"/>
      <c r="D19" s="21"/>
      <c r="E19" s="21">
        <v>129</v>
      </c>
      <c r="F19" s="40">
        <v>231000</v>
      </c>
    </row>
    <row r="20" spans="1:13" ht="43.5" customHeight="1" x14ac:dyDescent="0.25">
      <c r="A20" s="22" t="s">
        <v>92</v>
      </c>
      <c r="B20" s="34"/>
      <c r="C20" s="34" t="s">
        <v>79</v>
      </c>
      <c r="D20" s="19"/>
      <c r="E20" s="19"/>
      <c r="F20" s="41">
        <f>F24+F25+F26+F27+F28+F29+F30+F32</f>
        <v>3160282</v>
      </c>
    </row>
    <row r="21" spans="1:13" ht="39" customHeight="1" x14ac:dyDescent="0.25">
      <c r="A21" s="68" t="s">
        <v>237</v>
      </c>
      <c r="B21" s="39"/>
      <c r="C21" s="35"/>
      <c r="D21" s="66" t="s">
        <v>238</v>
      </c>
      <c r="E21" s="66"/>
      <c r="F21" s="69">
        <v>3176610</v>
      </c>
    </row>
    <row r="22" spans="1:13" ht="30.75" customHeight="1" x14ac:dyDescent="0.25">
      <c r="A22" s="68" t="s">
        <v>118</v>
      </c>
      <c r="B22" s="72"/>
      <c r="C22" s="35"/>
      <c r="D22" s="66" t="s">
        <v>119</v>
      </c>
      <c r="E22" s="66"/>
      <c r="F22" s="69">
        <v>3176610</v>
      </c>
    </row>
    <row r="23" spans="1:13" ht="21.75" customHeight="1" x14ac:dyDescent="0.25">
      <c r="A23" s="20" t="s">
        <v>93</v>
      </c>
      <c r="B23" s="34"/>
      <c r="C23" s="35"/>
      <c r="D23" s="21" t="s">
        <v>200</v>
      </c>
      <c r="E23" s="21"/>
      <c r="F23" s="40">
        <v>3169610</v>
      </c>
    </row>
    <row r="24" spans="1:13" ht="32.25" customHeight="1" x14ac:dyDescent="0.25">
      <c r="A24" s="78" t="s">
        <v>91</v>
      </c>
      <c r="B24" s="35"/>
      <c r="C24" s="35"/>
      <c r="D24" s="21"/>
      <c r="E24" s="21">
        <v>121</v>
      </c>
      <c r="F24" s="40">
        <v>2380581</v>
      </c>
    </row>
    <row r="25" spans="1:13" ht="45.75" customHeight="1" x14ac:dyDescent="0.25">
      <c r="A25" s="78" t="s">
        <v>281</v>
      </c>
      <c r="B25" s="35"/>
      <c r="C25" s="35"/>
      <c r="D25" s="21"/>
      <c r="E25" s="21">
        <v>122</v>
      </c>
      <c r="F25" s="40">
        <v>4000</v>
      </c>
    </row>
    <row r="26" spans="1:13" ht="46.5" customHeight="1" x14ac:dyDescent="0.25">
      <c r="A26" s="78" t="s">
        <v>94</v>
      </c>
      <c r="B26" s="35"/>
      <c r="C26" s="35"/>
      <c r="D26" s="21"/>
      <c r="E26" s="21">
        <v>129</v>
      </c>
      <c r="F26" s="40">
        <v>708029</v>
      </c>
    </row>
    <row r="27" spans="1:13" ht="21" customHeight="1" x14ac:dyDescent="0.25">
      <c r="A27" s="78" t="s">
        <v>141</v>
      </c>
      <c r="B27" s="35"/>
      <c r="C27" s="35"/>
      <c r="D27" s="21"/>
      <c r="E27" s="21">
        <v>244</v>
      </c>
      <c r="F27" s="40">
        <v>42672</v>
      </c>
    </row>
    <row r="28" spans="1:13" ht="32.25" customHeight="1" x14ac:dyDescent="0.25">
      <c r="A28" s="20" t="s">
        <v>96</v>
      </c>
      <c r="B28" s="35"/>
      <c r="C28" s="35"/>
      <c r="D28" s="21"/>
      <c r="E28" s="21">
        <v>851</v>
      </c>
      <c r="F28" s="40">
        <v>11000</v>
      </c>
    </row>
    <row r="29" spans="1:13" ht="18" customHeight="1" x14ac:dyDescent="0.25">
      <c r="A29" s="78" t="s">
        <v>282</v>
      </c>
      <c r="B29" s="35"/>
      <c r="C29" s="35"/>
      <c r="D29" s="21"/>
      <c r="E29" s="21">
        <v>852</v>
      </c>
      <c r="F29" s="40">
        <v>5000</v>
      </c>
    </row>
    <row r="30" spans="1:13" ht="19.5" customHeight="1" x14ac:dyDescent="0.25">
      <c r="A30" s="20" t="s">
        <v>97</v>
      </c>
      <c r="B30" s="35"/>
      <c r="C30" s="35"/>
      <c r="D30" s="21"/>
      <c r="E30" s="21">
        <v>853</v>
      </c>
      <c r="F30" s="40">
        <v>1000</v>
      </c>
    </row>
    <row r="31" spans="1:13" ht="87" customHeight="1" x14ac:dyDescent="0.25">
      <c r="A31" s="20" t="s">
        <v>98</v>
      </c>
      <c r="B31" s="35"/>
      <c r="C31" s="35"/>
      <c r="D31" s="21" t="s">
        <v>99</v>
      </c>
      <c r="E31" s="21"/>
      <c r="F31" s="40">
        <v>8000</v>
      </c>
    </row>
    <row r="32" spans="1:13" ht="24" customHeight="1" x14ac:dyDescent="0.25">
      <c r="A32" s="20" t="s">
        <v>100</v>
      </c>
      <c r="B32" s="35"/>
      <c r="C32" s="35"/>
      <c r="D32" s="21"/>
      <c r="E32" s="21">
        <v>540</v>
      </c>
      <c r="F32" s="40">
        <v>8000</v>
      </c>
    </row>
    <row r="33" spans="1:21" ht="42.75" customHeight="1" x14ac:dyDescent="0.25">
      <c r="A33" s="22" t="s">
        <v>202</v>
      </c>
      <c r="B33" s="35"/>
      <c r="C33" s="34" t="s">
        <v>203</v>
      </c>
      <c r="D33" s="21"/>
      <c r="E33" s="21"/>
      <c r="F33" s="41">
        <f>F37+F39</f>
        <v>149890</v>
      </c>
    </row>
    <row r="34" spans="1:21" ht="39" customHeight="1" x14ac:dyDescent="0.25">
      <c r="A34" s="68" t="s">
        <v>237</v>
      </c>
      <c r="B34" s="39"/>
      <c r="C34" s="35"/>
      <c r="D34" s="66" t="s">
        <v>238</v>
      </c>
      <c r="E34" s="66"/>
      <c r="F34" s="69">
        <v>149890</v>
      </c>
    </row>
    <row r="35" spans="1:21" ht="30.75" customHeight="1" x14ac:dyDescent="0.25">
      <c r="A35" s="68" t="s">
        <v>118</v>
      </c>
      <c r="B35" s="72"/>
      <c r="C35" s="35"/>
      <c r="D35" s="66" t="s">
        <v>119</v>
      </c>
      <c r="E35" s="66"/>
      <c r="F35" s="69">
        <v>149890</v>
      </c>
    </row>
    <row r="36" spans="1:21" ht="48.75" customHeight="1" x14ac:dyDescent="0.25">
      <c r="A36" s="20" t="s">
        <v>101</v>
      </c>
      <c r="B36" s="34"/>
      <c r="C36" s="34"/>
      <c r="D36" s="29" t="s">
        <v>204</v>
      </c>
      <c r="E36" s="19"/>
      <c r="F36" s="41">
        <v>109890</v>
      </c>
    </row>
    <row r="37" spans="1:21" ht="20.25" customHeight="1" x14ac:dyDescent="0.25">
      <c r="A37" s="20" t="s">
        <v>100</v>
      </c>
      <c r="B37" s="35"/>
      <c r="C37" s="35"/>
      <c r="D37" s="30"/>
      <c r="E37" s="21">
        <v>540</v>
      </c>
      <c r="F37" s="40">
        <v>109890</v>
      </c>
    </row>
    <row r="38" spans="1:21" ht="45.75" customHeight="1" x14ac:dyDescent="0.25">
      <c r="A38" s="20" t="s">
        <v>102</v>
      </c>
      <c r="B38" s="35"/>
      <c r="C38" s="35"/>
      <c r="D38" s="29" t="s">
        <v>205</v>
      </c>
      <c r="E38" s="21"/>
      <c r="F38" s="70">
        <v>40000</v>
      </c>
    </row>
    <row r="39" spans="1:21" ht="17.25" customHeight="1" x14ac:dyDescent="0.25">
      <c r="A39" s="20" t="s">
        <v>100</v>
      </c>
      <c r="B39" s="35"/>
      <c r="C39" s="35"/>
      <c r="D39" s="30"/>
      <c r="E39" s="21">
        <v>540</v>
      </c>
      <c r="F39" s="40">
        <v>40000</v>
      </c>
    </row>
    <row r="40" spans="1:21" ht="18" customHeight="1" x14ac:dyDescent="0.25">
      <c r="A40" s="22" t="s">
        <v>103</v>
      </c>
      <c r="B40" s="35"/>
      <c r="C40" s="34">
        <v>11</v>
      </c>
      <c r="D40" s="21"/>
      <c r="E40" s="21"/>
      <c r="F40" s="41">
        <f>F44</f>
        <v>10000</v>
      </c>
    </row>
    <row r="41" spans="1:21" ht="39" customHeight="1" x14ac:dyDescent="0.25">
      <c r="A41" s="68" t="s">
        <v>237</v>
      </c>
      <c r="B41" s="39"/>
      <c r="C41" s="35"/>
      <c r="D41" s="66" t="s">
        <v>238</v>
      </c>
      <c r="E41" s="66"/>
      <c r="F41" s="69">
        <v>10000</v>
      </c>
    </row>
    <row r="42" spans="1:21" ht="68.25" customHeight="1" x14ac:dyDescent="0.25">
      <c r="A42" s="68" t="s">
        <v>251</v>
      </c>
      <c r="B42" s="72"/>
      <c r="C42" s="35"/>
      <c r="D42" s="66" t="s">
        <v>250</v>
      </c>
      <c r="E42" s="66"/>
      <c r="F42" s="69">
        <v>10000</v>
      </c>
    </row>
    <row r="43" spans="1:21" ht="20.25" customHeight="1" x14ac:dyDescent="0.25">
      <c r="A43" s="20" t="s">
        <v>104</v>
      </c>
      <c r="B43" s="35"/>
      <c r="C43" s="34"/>
      <c r="D43" s="30" t="s">
        <v>206</v>
      </c>
      <c r="E43" s="21"/>
      <c r="F43" s="69">
        <v>10000</v>
      </c>
    </row>
    <row r="44" spans="1:21" ht="19.5" customHeight="1" x14ac:dyDescent="0.25">
      <c r="A44" s="20" t="s">
        <v>105</v>
      </c>
      <c r="B44" s="35"/>
      <c r="C44" s="35"/>
      <c r="D44" s="30"/>
      <c r="E44" s="21">
        <v>870</v>
      </c>
      <c r="F44" s="40">
        <v>10000</v>
      </c>
      <c r="O44" s="82"/>
      <c r="P44" s="83"/>
      <c r="Q44" s="84"/>
      <c r="R44" s="85"/>
      <c r="S44" s="85"/>
      <c r="T44" s="86"/>
      <c r="U44" s="14"/>
    </row>
    <row r="45" spans="1:21" ht="18.75" customHeight="1" x14ac:dyDescent="0.25">
      <c r="A45" s="22" t="s">
        <v>48</v>
      </c>
      <c r="B45" s="34"/>
      <c r="C45" s="34">
        <v>13</v>
      </c>
      <c r="D45" s="21"/>
      <c r="E45" s="21"/>
      <c r="F45" s="41">
        <f>SUM(F46+F52)</f>
        <v>833748</v>
      </c>
    </row>
    <row r="46" spans="1:21" ht="30.75" customHeight="1" x14ac:dyDescent="0.25">
      <c r="A46" s="22" t="s">
        <v>106</v>
      </c>
      <c r="B46" s="34"/>
      <c r="C46" s="35"/>
      <c r="D46" s="19" t="s">
        <v>107</v>
      </c>
      <c r="E46" s="21"/>
      <c r="F46" s="41">
        <f>F49+F50+F51</f>
        <v>677948</v>
      </c>
    </row>
    <row r="47" spans="1:21" ht="32.25" customHeight="1" x14ac:dyDescent="0.25">
      <c r="A47" s="20" t="s">
        <v>108</v>
      </c>
      <c r="B47" s="34"/>
      <c r="C47" s="35"/>
      <c r="D47" s="21" t="s">
        <v>109</v>
      </c>
      <c r="E47" s="21"/>
      <c r="F47" s="75">
        <v>667948</v>
      </c>
    </row>
    <row r="48" spans="1:21" ht="20.25" customHeight="1" x14ac:dyDescent="0.25">
      <c r="A48" s="20" t="s">
        <v>110</v>
      </c>
      <c r="B48" s="34"/>
      <c r="C48" s="35"/>
      <c r="D48" s="21" t="s">
        <v>111</v>
      </c>
      <c r="E48" s="21"/>
      <c r="F48" s="75">
        <v>667948</v>
      </c>
    </row>
    <row r="49" spans="1:6" ht="33.75" customHeight="1" x14ac:dyDescent="0.25">
      <c r="A49" s="20" t="s">
        <v>239</v>
      </c>
      <c r="B49" s="34"/>
      <c r="C49" s="35"/>
      <c r="D49" s="21"/>
      <c r="E49" s="21">
        <v>242</v>
      </c>
      <c r="F49" s="40">
        <v>185000</v>
      </c>
    </row>
    <row r="50" spans="1:6" ht="33" customHeight="1" x14ac:dyDescent="0.25">
      <c r="A50" s="78" t="s">
        <v>141</v>
      </c>
      <c r="B50" s="34"/>
      <c r="C50" s="35"/>
      <c r="D50" s="21"/>
      <c r="E50" s="21">
        <v>244</v>
      </c>
      <c r="F50" s="40">
        <v>476100</v>
      </c>
    </row>
    <row r="51" spans="1:6" ht="33" customHeight="1" x14ac:dyDescent="0.25">
      <c r="A51" s="68" t="s">
        <v>158</v>
      </c>
      <c r="B51" s="72"/>
      <c r="C51" s="35"/>
      <c r="D51" s="66"/>
      <c r="E51" s="66">
        <v>853</v>
      </c>
      <c r="F51" s="69">
        <v>16848</v>
      </c>
    </row>
    <row r="52" spans="1:6" ht="45.75" customHeight="1" x14ac:dyDescent="0.25">
      <c r="A52" s="22" t="s">
        <v>112</v>
      </c>
      <c r="B52" s="34"/>
      <c r="C52" s="35"/>
      <c r="D52" s="19" t="s">
        <v>113</v>
      </c>
      <c r="E52" s="19"/>
      <c r="F52" s="41">
        <f>F55+F56</f>
        <v>155800</v>
      </c>
    </row>
    <row r="53" spans="1:6" ht="48" customHeight="1" x14ac:dyDescent="0.25">
      <c r="A53" s="20" t="s">
        <v>114</v>
      </c>
      <c r="B53" s="34"/>
      <c r="C53" s="35"/>
      <c r="D53" s="21" t="s">
        <v>115</v>
      </c>
      <c r="E53" s="21"/>
      <c r="F53" s="40">
        <v>155800</v>
      </c>
    </row>
    <row r="54" spans="1:6" ht="43.5" customHeight="1" x14ac:dyDescent="0.25">
      <c r="A54" s="20" t="s">
        <v>114</v>
      </c>
      <c r="B54" s="34"/>
      <c r="C54" s="35"/>
      <c r="D54" s="21" t="s">
        <v>116</v>
      </c>
      <c r="E54" s="21"/>
      <c r="F54" s="40">
        <v>155800</v>
      </c>
    </row>
    <row r="55" spans="1:6" ht="18.75" customHeight="1" x14ac:dyDescent="0.25">
      <c r="A55" s="78" t="s">
        <v>141</v>
      </c>
      <c r="B55" s="34"/>
      <c r="C55" s="35"/>
      <c r="D55" s="21"/>
      <c r="E55" s="21">
        <v>244</v>
      </c>
      <c r="F55" s="40">
        <v>4800</v>
      </c>
    </row>
    <row r="56" spans="1:6" ht="20.25" customHeight="1" x14ac:dyDescent="0.25">
      <c r="A56" s="20" t="s">
        <v>117</v>
      </c>
      <c r="B56" s="34"/>
      <c r="C56" s="35"/>
      <c r="D56" s="21"/>
      <c r="E56" s="21">
        <v>247</v>
      </c>
      <c r="F56" s="40">
        <v>151000</v>
      </c>
    </row>
    <row r="57" spans="1:6" ht="20.25" customHeight="1" x14ac:dyDescent="0.25">
      <c r="A57" s="22" t="s">
        <v>49</v>
      </c>
      <c r="B57" s="34" t="s">
        <v>77</v>
      </c>
      <c r="C57" s="35"/>
      <c r="D57" s="21"/>
      <c r="E57" s="21"/>
      <c r="F57" s="41">
        <f>F62+F63</f>
        <v>293942</v>
      </c>
    </row>
    <row r="58" spans="1:6" ht="18" customHeight="1" x14ac:dyDescent="0.25">
      <c r="A58" s="22" t="s">
        <v>51</v>
      </c>
      <c r="B58" s="35"/>
      <c r="C58" s="34" t="s">
        <v>78</v>
      </c>
      <c r="D58" s="21"/>
      <c r="E58" s="21"/>
      <c r="F58" s="40"/>
    </row>
    <row r="59" spans="1:6" ht="39" customHeight="1" x14ac:dyDescent="0.25">
      <c r="A59" s="74" t="s">
        <v>237</v>
      </c>
      <c r="B59" s="39"/>
      <c r="C59" s="35"/>
      <c r="D59" s="73" t="s">
        <v>238</v>
      </c>
      <c r="E59" s="73"/>
      <c r="F59" s="75">
        <v>293942</v>
      </c>
    </row>
    <row r="60" spans="1:6" ht="30.75" customHeight="1" x14ac:dyDescent="0.25">
      <c r="A60" s="20" t="s">
        <v>118</v>
      </c>
      <c r="B60" s="34"/>
      <c r="C60" s="35"/>
      <c r="D60" s="21" t="s">
        <v>119</v>
      </c>
      <c r="E60" s="21"/>
      <c r="F60" s="75">
        <v>293942</v>
      </c>
    </row>
    <row r="61" spans="1:6" ht="51.75" customHeight="1" x14ac:dyDescent="0.25">
      <c r="A61" s="20" t="s">
        <v>120</v>
      </c>
      <c r="B61" s="34"/>
      <c r="C61" s="35"/>
      <c r="D61" s="28" t="s">
        <v>207</v>
      </c>
      <c r="E61" s="21"/>
      <c r="F61" s="75">
        <v>293942</v>
      </c>
    </row>
    <row r="62" spans="1:6" ht="31.5" customHeight="1" x14ac:dyDescent="0.25">
      <c r="A62" s="78" t="s">
        <v>91</v>
      </c>
      <c r="B62" s="34"/>
      <c r="C62" s="34"/>
      <c r="D62" s="19"/>
      <c r="E62" s="21">
        <v>121</v>
      </c>
      <c r="F62" s="40">
        <v>225761.9</v>
      </c>
    </row>
    <row r="63" spans="1:6" ht="54.75" customHeight="1" x14ac:dyDescent="0.25">
      <c r="A63" s="78" t="s">
        <v>94</v>
      </c>
      <c r="B63" s="35"/>
      <c r="C63" s="35"/>
      <c r="D63" s="21"/>
      <c r="E63" s="21">
        <v>129</v>
      </c>
      <c r="F63" s="40">
        <v>68180.100000000006</v>
      </c>
    </row>
    <row r="64" spans="1:6" ht="33" customHeight="1" x14ac:dyDescent="0.25">
      <c r="A64" s="22" t="s">
        <v>52</v>
      </c>
      <c r="B64" s="34" t="s">
        <v>78</v>
      </c>
      <c r="C64" s="35"/>
      <c r="D64" s="21"/>
      <c r="E64" s="21"/>
      <c r="F64" s="41">
        <f>F66</f>
        <v>60000</v>
      </c>
    </row>
    <row r="65" spans="1:6" ht="43.5" customHeight="1" x14ac:dyDescent="0.25">
      <c r="A65" s="81" t="s">
        <v>54</v>
      </c>
      <c r="B65" s="35"/>
      <c r="C65" s="34">
        <v>10</v>
      </c>
      <c r="D65" s="21"/>
      <c r="E65" s="21"/>
      <c r="F65" s="40"/>
    </row>
    <row r="66" spans="1:6" ht="81.75" customHeight="1" x14ac:dyDescent="0.25">
      <c r="A66" s="22" t="s">
        <v>121</v>
      </c>
      <c r="B66" s="35"/>
      <c r="C66" s="35"/>
      <c r="D66" s="32" t="s">
        <v>122</v>
      </c>
      <c r="E66" s="19"/>
      <c r="F66" s="41">
        <f>F69</f>
        <v>60000</v>
      </c>
    </row>
    <row r="67" spans="1:6" ht="76.5" customHeight="1" x14ac:dyDescent="0.25">
      <c r="A67" s="20" t="s">
        <v>123</v>
      </c>
      <c r="B67" s="34"/>
      <c r="C67" s="34"/>
      <c r="D67" s="30" t="s">
        <v>124</v>
      </c>
      <c r="E67" s="19"/>
      <c r="F67" s="75">
        <v>60000</v>
      </c>
    </row>
    <row r="68" spans="1:6" ht="24" customHeight="1" x14ac:dyDescent="0.25">
      <c r="A68" s="20" t="s">
        <v>125</v>
      </c>
      <c r="B68" s="35"/>
      <c r="C68" s="34"/>
      <c r="D68" s="30" t="s">
        <v>126</v>
      </c>
      <c r="E68" s="19"/>
      <c r="F68" s="75">
        <v>60000</v>
      </c>
    </row>
    <row r="69" spans="1:6" ht="24" customHeight="1" x14ac:dyDescent="0.25">
      <c r="A69" s="78" t="s">
        <v>141</v>
      </c>
      <c r="B69" s="36"/>
      <c r="C69" s="36"/>
      <c r="D69" s="30"/>
      <c r="E69" s="21">
        <v>244</v>
      </c>
      <c r="F69" s="40">
        <v>60000</v>
      </c>
    </row>
    <row r="70" spans="1:6" ht="24" customHeight="1" x14ac:dyDescent="0.25">
      <c r="A70" s="22" t="s">
        <v>55</v>
      </c>
      <c r="B70" s="34" t="s">
        <v>79</v>
      </c>
      <c r="C70" s="36"/>
      <c r="D70" s="30"/>
      <c r="E70" s="21"/>
      <c r="F70" s="41">
        <f>F71+F86</f>
        <v>3351594</v>
      </c>
    </row>
    <row r="71" spans="1:6" ht="24" customHeight="1" x14ac:dyDescent="0.25">
      <c r="A71" s="81" t="s">
        <v>278</v>
      </c>
      <c r="B71" s="36"/>
      <c r="C71" s="34" t="s">
        <v>208</v>
      </c>
      <c r="D71" s="30"/>
      <c r="E71" s="21"/>
      <c r="F71" s="41">
        <v>3337085</v>
      </c>
    </row>
    <row r="72" spans="1:6" ht="43.5" customHeight="1" x14ac:dyDescent="0.25">
      <c r="A72" s="22" t="s">
        <v>209</v>
      </c>
      <c r="B72" s="36"/>
      <c r="C72" s="36"/>
      <c r="D72" s="19" t="s">
        <v>128</v>
      </c>
      <c r="E72" s="19"/>
      <c r="F72" s="41">
        <f>F75+F77+F80+F83+F85</f>
        <v>2371618</v>
      </c>
    </row>
    <row r="73" spans="1:6" ht="24" customHeight="1" x14ac:dyDescent="0.25">
      <c r="A73" s="20" t="s">
        <v>129</v>
      </c>
      <c r="B73" s="34"/>
      <c r="C73" s="37"/>
      <c r="D73" s="21" t="s">
        <v>130</v>
      </c>
      <c r="E73" s="19"/>
      <c r="F73" s="75">
        <f>F74+F76+F79+F82+F84</f>
        <v>3337085</v>
      </c>
    </row>
    <row r="74" spans="1:6" ht="31.5" customHeight="1" x14ac:dyDescent="0.25">
      <c r="A74" s="20" t="s">
        <v>131</v>
      </c>
      <c r="B74" s="34"/>
      <c r="C74" s="34"/>
      <c r="D74" s="21" t="s">
        <v>132</v>
      </c>
      <c r="E74" s="19"/>
      <c r="F74" s="41">
        <f>F75</f>
        <v>704690</v>
      </c>
    </row>
    <row r="75" spans="1:6" ht="24" customHeight="1" x14ac:dyDescent="0.25">
      <c r="A75" s="20" t="s">
        <v>127</v>
      </c>
      <c r="B75" s="35"/>
      <c r="C75" s="36"/>
      <c r="D75" s="21"/>
      <c r="E75" s="21">
        <v>244</v>
      </c>
      <c r="F75" s="40">
        <v>704690</v>
      </c>
    </row>
    <row r="76" spans="1:6" ht="33" customHeight="1" x14ac:dyDescent="0.25">
      <c r="A76" s="20" t="s">
        <v>133</v>
      </c>
      <c r="B76" s="35"/>
      <c r="C76" s="36"/>
      <c r="D76" s="21" t="s">
        <v>134</v>
      </c>
      <c r="E76" s="21"/>
      <c r="F76" s="40">
        <v>68624</v>
      </c>
    </row>
    <row r="77" spans="1:6" ht="33.75" customHeight="1" x14ac:dyDescent="0.25">
      <c r="A77" s="52" t="s">
        <v>95</v>
      </c>
      <c r="B77" s="35"/>
      <c r="C77" s="36"/>
      <c r="D77" s="21"/>
      <c r="E77" s="21">
        <v>244</v>
      </c>
      <c r="F77" s="40">
        <v>20351</v>
      </c>
    </row>
    <row r="78" spans="1:6" ht="33.75" customHeight="1" x14ac:dyDescent="0.25">
      <c r="A78" s="99" t="s">
        <v>100</v>
      </c>
      <c r="B78" s="35"/>
      <c r="C78" s="36"/>
      <c r="D78" s="98"/>
      <c r="E78" s="98">
        <v>540</v>
      </c>
      <c r="F78" s="100">
        <v>48273</v>
      </c>
    </row>
    <row r="79" spans="1:6" ht="33.75" customHeight="1" x14ac:dyDescent="0.25">
      <c r="A79" s="20" t="s">
        <v>135</v>
      </c>
      <c r="B79" s="35"/>
      <c r="C79" s="36"/>
      <c r="D79" s="21" t="s">
        <v>136</v>
      </c>
      <c r="E79" s="21"/>
      <c r="F79" s="40">
        <v>1303854</v>
      </c>
    </row>
    <row r="80" spans="1:6" ht="37.5" customHeight="1" x14ac:dyDescent="0.25">
      <c r="A80" s="78" t="s">
        <v>141</v>
      </c>
      <c r="B80" s="35"/>
      <c r="C80" s="36"/>
      <c r="D80" s="21"/>
      <c r="E80" s="21">
        <v>244</v>
      </c>
      <c r="F80" s="40">
        <v>386660</v>
      </c>
    </row>
    <row r="81" spans="1:6" ht="37.5" customHeight="1" x14ac:dyDescent="0.25">
      <c r="A81" s="99" t="s">
        <v>100</v>
      </c>
      <c r="B81" s="35"/>
      <c r="C81" s="36"/>
      <c r="D81" s="98"/>
      <c r="E81" s="98">
        <v>540</v>
      </c>
      <c r="F81" s="100">
        <v>917194</v>
      </c>
    </row>
    <row r="82" spans="1:6" ht="63" customHeight="1" x14ac:dyDescent="0.25">
      <c r="A82" s="20" t="s">
        <v>137</v>
      </c>
      <c r="B82" s="35"/>
      <c r="C82" s="36"/>
      <c r="D82" s="21" t="s">
        <v>138</v>
      </c>
      <c r="E82" s="21"/>
      <c r="F82" s="40">
        <v>62996</v>
      </c>
    </row>
    <row r="83" spans="1:6" ht="45.75" customHeight="1" x14ac:dyDescent="0.25">
      <c r="A83" s="99" t="s">
        <v>100</v>
      </c>
      <c r="B83" s="35"/>
      <c r="C83" s="36"/>
      <c r="D83" s="21"/>
      <c r="E83" s="21">
        <v>540</v>
      </c>
      <c r="F83" s="40">
        <v>62996</v>
      </c>
    </row>
    <row r="84" spans="1:6" ht="60" customHeight="1" x14ac:dyDescent="0.25">
      <c r="A84" s="27" t="s">
        <v>139</v>
      </c>
      <c r="B84" s="35"/>
      <c r="C84" s="36"/>
      <c r="D84" s="21" t="s">
        <v>140</v>
      </c>
      <c r="E84" s="21"/>
      <c r="F84" s="40">
        <v>1196921</v>
      </c>
    </row>
    <row r="85" spans="1:6" ht="47.25" customHeight="1" x14ac:dyDescent="0.25">
      <c r="A85" s="99" t="s">
        <v>100</v>
      </c>
      <c r="B85" s="35"/>
      <c r="C85" s="36"/>
      <c r="D85" s="21"/>
      <c r="E85" s="21">
        <v>540</v>
      </c>
      <c r="F85" s="40">
        <v>1196921</v>
      </c>
    </row>
    <row r="86" spans="1:6" ht="31.5" customHeight="1" x14ac:dyDescent="0.25">
      <c r="A86" s="22" t="s">
        <v>58</v>
      </c>
      <c r="B86" s="35"/>
      <c r="C86" s="34">
        <v>12</v>
      </c>
      <c r="D86" s="21"/>
      <c r="E86" s="21"/>
      <c r="F86" s="41">
        <f>F87+F94</f>
        <v>14509</v>
      </c>
    </row>
    <row r="87" spans="1:6" ht="24" customHeight="1" x14ac:dyDescent="0.25">
      <c r="A87" s="118" t="s">
        <v>210</v>
      </c>
      <c r="B87" s="116"/>
      <c r="C87" s="114"/>
      <c r="D87" s="112" t="s">
        <v>142</v>
      </c>
      <c r="E87" s="112"/>
      <c r="F87" s="120">
        <f>F91+F93</f>
        <v>4033</v>
      </c>
    </row>
    <row r="88" spans="1:6" ht="18" customHeight="1" x14ac:dyDescent="0.25">
      <c r="A88" s="119"/>
      <c r="B88" s="117"/>
      <c r="C88" s="115"/>
      <c r="D88" s="113"/>
      <c r="E88" s="113"/>
      <c r="F88" s="121"/>
    </row>
    <row r="89" spans="1:6" ht="19.5" customHeight="1" x14ac:dyDescent="0.25">
      <c r="A89" s="20" t="s">
        <v>143</v>
      </c>
      <c r="B89" s="35"/>
      <c r="C89" s="34"/>
      <c r="D89" s="21" t="s">
        <v>144</v>
      </c>
      <c r="E89" s="21"/>
      <c r="F89" s="40">
        <f>F91+F93</f>
        <v>4033</v>
      </c>
    </row>
    <row r="90" spans="1:6" ht="72.75" customHeight="1" x14ac:dyDescent="0.25">
      <c r="A90" s="27" t="s">
        <v>145</v>
      </c>
      <c r="B90" s="35"/>
      <c r="C90" s="34"/>
      <c r="D90" s="21" t="s">
        <v>146</v>
      </c>
      <c r="E90" s="21"/>
      <c r="F90" s="40">
        <v>202</v>
      </c>
    </row>
    <row r="91" spans="1:6" ht="19.5" customHeight="1" x14ac:dyDescent="0.25">
      <c r="A91" s="20" t="s">
        <v>100</v>
      </c>
      <c r="B91" s="35"/>
      <c r="C91" s="34"/>
      <c r="D91" s="21"/>
      <c r="E91" s="21">
        <v>540</v>
      </c>
      <c r="F91" s="40">
        <v>202</v>
      </c>
    </row>
    <row r="92" spans="1:6" ht="75" customHeight="1" x14ac:dyDescent="0.25">
      <c r="A92" s="27" t="s">
        <v>147</v>
      </c>
      <c r="B92" s="35"/>
      <c r="C92" s="34"/>
      <c r="D92" s="21" t="s">
        <v>148</v>
      </c>
      <c r="E92" s="21"/>
      <c r="F92" s="40">
        <v>3831</v>
      </c>
    </row>
    <row r="93" spans="1:6" ht="29.25" customHeight="1" x14ac:dyDescent="0.25">
      <c r="A93" s="68" t="s">
        <v>100</v>
      </c>
      <c r="B93" s="35"/>
      <c r="C93" s="72"/>
      <c r="D93" s="66"/>
      <c r="E93" s="66">
        <v>540</v>
      </c>
      <c r="F93" s="69">
        <v>3831</v>
      </c>
    </row>
    <row r="94" spans="1:6" ht="30.75" customHeight="1" x14ac:dyDescent="0.25">
      <c r="A94" s="68" t="s">
        <v>118</v>
      </c>
      <c r="B94" s="72"/>
      <c r="C94" s="35"/>
      <c r="D94" s="67" t="s">
        <v>119</v>
      </c>
      <c r="E94" s="66"/>
      <c r="F94" s="70">
        <v>10476</v>
      </c>
    </row>
    <row r="95" spans="1:6" ht="75" customHeight="1" x14ac:dyDescent="0.25">
      <c r="A95" s="27" t="s">
        <v>243</v>
      </c>
      <c r="B95" s="35"/>
      <c r="C95" s="72"/>
      <c r="D95" s="66" t="s">
        <v>242</v>
      </c>
      <c r="E95" s="66"/>
      <c r="F95" s="69">
        <v>10476</v>
      </c>
    </row>
    <row r="96" spans="1:6" ht="18.75" customHeight="1" x14ac:dyDescent="0.25">
      <c r="A96" s="20" t="s">
        <v>100</v>
      </c>
      <c r="B96" s="35"/>
      <c r="C96" s="34"/>
      <c r="D96" s="21"/>
      <c r="E96" s="21">
        <v>540</v>
      </c>
      <c r="F96" s="40">
        <v>10476</v>
      </c>
    </row>
    <row r="97" spans="1:6" ht="24" customHeight="1" x14ac:dyDescent="0.25">
      <c r="A97" s="22" t="s">
        <v>59</v>
      </c>
      <c r="B97" s="34" t="s">
        <v>80</v>
      </c>
      <c r="C97" s="36"/>
      <c r="D97" s="21"/>
      <c r="E97" s="21"/>
      <c r="F97" s="41">
        <f>F98+F104+F122</f>
        <v>7807829</v>
      </c>
    </row>
    <row r="98" spans="1:6" ht="21" customHeight="1" x14ac:dyDescent="0.25">
      <c r="A98" s="20" t="s">
        <v>61</v>
      </c>
      <c r="B98" s="35"/>
      <c r="C98" s="34" t="s">
        <v>76</v>
      </c>
      <c r="D98" s="21"/>
      <c r="E98" s="21"/>
      <c r="F98" s="41">
        <f>F99</f>
        <v>889980</v>
      </c>
    </row>
    <row r="99" spans="1:6" ht="59.25" customHeight="1" x14ac:dyDescent="0.25">
      <c r="A99" s="22" t="s">
        <v>149</v>
      </c>
      <c r="B99" s="34"/>
      <c r="C99" s="34"/>
      <c r="D99" s="19" t="s">
        <v>113</v>
      </c>
      <c r="E99" s="19"/>
      <c r="F99" s="41">
        <v>889980</v>
      </c>
    </row>
    <row r="100" spans="1:6" ht="44.25" customHeight="1" x14ac:dyDescent="0.25">
      <c r="A100" s="20" t="s">
        <v>150</v>
      </c>
      <c r="B100" s="34"/>
      <c r="C100" s="34"/>
      <c r="D100" s="21" t="s">
        <v>116</v>
      </c>
      <c r="E100" s="21"/>
      <c r="F100" s="40">
        <v>889980</v>
      </c>
    </row>
    <row r="101" spans="1:6" ht="21" customHeight="1" x14ac:dyDescent="0.25">
      <c r="A101" s="78" t="s">
        <v>141</v>
      </c>
      <c r="B101" s="34"/>
      <c r="C101" s="34"/>
      <c r="D101" s="21"/>
      <c r="E101" s="21">
        <v>244</v>
      </c>
      <c r="F101" s="40">
        <v>262990</v>
      </c>
    </row>
    <row r="102" spans="1:6" ht="21" customHeight="1" x14ac:dyDescent="0.25">
      <c r="A102" s="20" t="s">
        <v>117</v>
      </c>
      <c r="B102" s="34"/>
      <c r="C102" s="34"/>
      <c r="D102" s="21"/>
      <c r="E102" s="21">
        <v>247</v>
      </c>
      <c r="F102" s="40">
        <v>616990</v>
      </c>
    </row>
    <row r="103" spans="1:6" ht="54.75" customHeight="1" x14ac:dyDescent="0.25">
      <c r="A103" s="78" t="s">
        <v>280</v>
      </c>
      <c r="B103" s="80"/>
      <c r="C103" s="80"/>
      <c r="D103" s="77"/>
      <c r="E103" s="77">
        <v>831</v>
      </c>
      <c r="F103" s="79">
        <v>10000</v>
      </c>
    </row>
    <row r="104" spans="1:6" ht="19.5" customHeight="1" x14ac:dyDescent="0.25">
      <c r="A104" s="81" t="s">
        <v>63</v>
      </c>
      <c r="B104" s="34"/>
      <c r="C104" s="34" t="s">
        <v>78</v>
      </c>
      <c r="D104" s="21"/>
      <c r="E104" s="21"/>
      <c r="F104" s="41">
        <f>F105+F116</f>
        <v>6500688</v>
      </c>
    </row>
    <row r="105" spans="1:6" ht="47.25" customHeight="1" x14ac:dyDescent="0.25">
      <c r="A105" s="22" t="s">
        <v>151</v>
      </c>
      <c r="B105" s="34"/>
      <c r="C105" s="34"/>
      <c r="D105" s="19" t="s">
        <v>152</v>
      </c>
      <c r="E105" s="19"/>
      <c r="F105" s="41">
        <f>F108+F109+F110+F112+F114+F115</f>
        <v>3440778</v>
      </c>
    </row>
    <row r="106" spans="1:6" ht="24" customHeight="1" x14ac:dyDescent="0.25">
      <c r="A106" s="20" t="s">
        <v>153</v>
      </c>
      <c r="B106" s="34"/>
      <c r="C106" s="34"/>
      <c r="D106" s="21" t="s">
        <v>154</v>
      </c>
      <c r="E106" s="21"/>
      <c r="F106" s="40">
        <f>F107+F111+F113</f>
        <v>3440778</v>
      </c>
    </row>
    <row r="107" spans="1:6" ht="22.5" customHeight="1" x14ac:dyDescent="0.25">
      <c r="A107" s="20" t="s">
        <v>155</v>
      </c>
      <c r="B107" s="34"/>
      <c r="C107" s="34"/>
      <c r="D107" s="21" t="s">
        <v>156</v>
      </c>
      <c r="E107" s="21"/>
      <c r="F107" s="40">
        <v>1997000</v>
      </c>
    </row>
    <row r="108" spans="1:6" ht="21.75" customHeight="1" x14ac:dyDescent="0.25">
      <c r="A108" s="20" t="s">
        <v>157</v>
      </c>
      <c r="B108" s="34"/>
      <c r="C108" s="34"/>
      <c r="D108" s="21"/>
      <c r="E108" s="21">
        <v>247</v>
      </c>
      <c r="F108" s="40">
        <v>1820000</v>
      </c>
    </row>
    <row r="109" spans="1:6" ht="24" customHeight="1" x14ac:dyDescent="0.25">
      <c r="A109" s="20" t="s">
        <v>141</v>
      </c>
      <c r="B109" s="35"/>
      <c r="C109" s="35"/>
      <c r="D109" s="21"/>
      <c r="E109" s="21">
        <v>244</v>
      </c>
      <c r="F109" s="40">
        <v>176000</v>
      </c>
    </row>
    <row r="110" spans="1:6" ht="24" customHeight="1" x14ac:dyDescent="0.25">
      <c r="A110" s="20" t="s">
        <v>158</v>
      </c>
      <c r="B110" s="35"/>
      <c r="C110" s="35"/>
      <c r="D110" s="21"/>
      <c r="E110" s="21">
        <v>853</v>
      </c>
      <c r="F110" s="40">
        <v>1000</v>
      </c>
    </row>
    <row r="111" spans="1:6" ht="24" customHeight="1" x14ac:dyDescent="0.25">
      <c r="A111" s="20" t="s">
        <v>159</v>
      </c>
      <c r="B111" s="35"/>
      <c r="C111" s="35"/>
      <c r="D111" s="21" t="s">
        <v>160</v>
      </c>
      <c r="E111" s="21"/>
      <c r="F111" s="40">
        <v>72800</v>
      </c>
    </row>
    <row r="112" spans="1:6" ht="24" customHeight="1" x14ac:dyDescent="0.25">
      <c r="A112" s="78" t="s">
        <v>141</v>
      </c>
      <c r="B112" s="34"/>
      <c r="C112" s="34"/>
      <c r="D112" s="21"/>
      <c r="E112" s="21">
        <v>244</v>
      </c>
      <c r="F112" s="40">
        <v>72800</v>
      </c>
    </row>
    <row r="113" spans="1:6" ht="24" customHeight="1" x14ac:dyDescent="0.25">
      <c r="A113" s="20" t="s">
        <v>161</v>
      </c>
      <c r="B113" s="34"/>
      <c r="C113" s="34"/>
      <c r="D113" s="21" t="s">
        <v>162</v>
      </c>
      <c r="E113" s="21"/>
      <c r="F113" s="40">
        <v>1370978</v>
      </c>
    </row>
    <row r="114" spans="1:6" ht="24" customHeight="1" x14ac:dyDescent="0.25">
      <c r="A114" s="78" t="s">
        <v>141</v>
      </c>
      <c r="B114" s="34"/>
      <c r="C114" s="34"/>
      <c r="D114" s="21"/>
      <c r="E114" s="21">
        <v>244</v>
      </c>
      <c r="F114" s="40">
        <v>1369978</v>
      </c>
    </row>
    <row r="115" spans="1:6" ht="48" customHeight="1" x14ac:dyDescent="0.25">
      <c r="A115" s="78" t="s">
        <v>280</v>
      </c>
      <c r="B115" s="34"/>
      <c r="C115" s="34"/>
      <c r="D115" s="21"/>
      <c r="E115" s="21">
        <v>831</v>
      </c>
      <c r="F115" s="40">
        <v>1000</v>
      </c>
    </row>
    <row r="116" spans="1:6" ht="42.75" customHeight="1" x14ac:dyDescent="0.25">
      <c r="A116" s="71" t="s">
        <v>244</v>
      </c>
      <c r="B116" s="72"/>
      <c r="C116" s="72"/>
      <c r="D116" s="67" t="s">
        <v>245</v>
      </c>
      <c r="E116" s="66"/>
      <c r="F116" s="70">
        <v>3059910</v>
      </c>
    </row>
    <row r="117" spans="1:6" ht="24" customHeight="1" x14ac:dyDescent="0.25">
      <c r="A117" s="68" t="s">
        <v>246</v>
      </c>
      <c r="B117" s="72"/>
      <c r="C117" s="72"/>
      <c r="D117" s="66" t="s">
        <v>247</v>
      </c>
      <c r="E117" s="66"/>
      <c r="F117" s="69">
        <f>F118++F120</f>
        <v>3059910</v>
      </c>
    </row>
    <row r="118" spans="1:6" ht="24" customHeight="1" x14ac:dyDescent="0.25">
      <c r="A118" s="68" t="s">
        <v>248</v>
      </c>
      <c r="B118" s="72"/>
      <c r="C118" s="72"/>
      <c r="D118" s="66" t="s">
        <v>249</v>
      </c>
      <c r="E118" s="66"/>
      <c r="F118" s="69">
        <v>2409910</v>
      </c>
    </row>
    <row r="119" spans="1:6" ht="24" customHeight="1" x14ac:dyDescent="0.25">
      <c r="A119" s="78" t="s">
        <v>141</v>
      </c>
      <c r="B119" s="72"/>
      <c r="C119" s="72"/>
      <c r="D119" s="66"/>
      <c r="E119" s="66">
        <v>244</v>
      </c>
      <c r="F119" s="69">
        <v>2409910</v>
      </c>
    </row>
    <row r="120" spans="1:6" ht="57.75" customHeight="1" x14ac:dyDescent="0.25">
      <c r="A120" s="99" t="s">
        <v>299</v>
      </c>
      <c r="B120" s="101"/>
      <c r="C120" s="101"/>
      <c r="D120" s="98" t="s">
        <v>298</v>
      </c>
      <c r="E120" s="98"/>
      <c r="F120" s="100">
        <v>650000</v>
      </c>
    </row>
    <row r="121" spans="1:6" ht="24" customHeight="1" x14ac:dyDescent="0.25">
      <c r="A121" s="99" t="s">
        <v>141</v>
      </c>
      <c r="B121" s="101"/>
      <c r="C121" s="101"/>
      <c r="D121" s="98"/>
      <c r="E121" s="98">
        <v>244</v>
      </c>
      <c r="F121" s="100">
        <v>650000</v>
      </c>
    </row>
    <row r="122" spans="1:6" ht="24" customHeight="1" x14ac:dyDescent="0.25">
      <c r="A122" s="111" t="s">
        <v>65</v>
      </c>
      <c r="B122" s="109"/>
      <c r="C122" s="109" t="s">
        <v>80</v>
      </c>
      <c r="D122" s="103"/>
      <c r="E122" s="103"/>
      <c r="F122" s="110">
        <f>SUM(F126+F133)</f>
        <v>417161</v>
      </c>
    </row>
    <row r="123" spans="1:6" ht="15.75" customHeight="1" x14ac:dyDescent="0.25">
      <c r="A123" s="111"/>
      <c r="B123" s="109"/>
      <c r="C123" s="109"/>
      <c r="D123" s="103"/>
      <c r="E123" s="103"/>
      <c r="F123" s="110"/>
    </row>
    <row r="124" spans="1:6" ht="4.5" hidden="1" customHeight="1" x14ac:dyDescent="0.25">
      <c r="A124" s="111"/>
      <c r="B124" s="109"/>
      <c r="C124" s="109"/>
      <c r="D124" s="103"/>
      <c r="E124" s="103"/>
      <c r="F124" s="110"/>
    </row>
    <row r="125" spans="1:6" ht="24" hidden="1" customHeight="1" x14ac:dyDescent="0.25">
      <c r="A125" s="111"/>
      <c r="B125" s="109"/>
      <c r="C125" s="109"/>
      <c r="D125" s="103"/>
      <c r="E125" s="103"/>
      <c r="F125" s="110"/>
    </row>
    <row r="126" spans="1:6" ht="46.5" customHeight="1" x14ac:dyDescent="0.25">
      <c r="A126" s="22" t="s">
        <v>212</v>
      </c>
      <c r="B126" s="34"/>
      <c r="C126" s="34"/>
      <c r="D126" s="19" t="s">
        <v>163</v>
      </c>
      <c r="E126" s="21"/>
      <c r="F126" s="41">
        <f>F130+F131</f>
        <v>330000</v>
      </c>
    </row>
    <row r="127" spans="1:6" ht="45.75" customHeight="1" x14ac:dyDescent="0.25">
      <c r="A127" s="20" t="s">
        <v>114</v>
      </c>
      <c r="B127" s="34"/>
      <c r="C127" s="34"/>
      <c r="D127" s="21" t="s">
        <v>164</v>
      </c>
      <c r="E127" s="21"/>
      <c r="F127" s="40">
        <v>330000</v>
      </c>
    </row>
    <row r="128" spans="1:6" ht="24" customHeight="1" x14ac:dyDescent="0.25">
      <c r="A128" s="106" t="s">
        <v>165</v>
      </c>
      <c r="B128" s="109"/>
      <c r="C128" s="109"/>
      <c r="D128" s="102" t="s">
        <v>166</v>
      </c>
      <c r="E128" s="102"/>
      <c r="F128" s="107">
        <v>330000</v>
      </c>
    </row>
    <row r="129" spans="1:6" ht="19.5" customHeight="1" x14ac:dyDescent="0.25">
      <c r="A129" s="106"/>
      <c r="B129" s="109"/>
      <c r="C129" s="109"/>
      <c r="D129" s="102"/>
      <c r="E129" s="102"/>
      <c r="F129" s="107"/>
    </row>
    <row r="130" spans="1:6" ht="24" customHeight="1" x14ac:dyDescent="0.25">
      <c r="A130" s="78" t="s">
        <v>141</v>
      </c>
      <c r="B130" s="34"/>
      <c r="C130" s="34"/>
      <c r="D130" s="21"/>
      <c r="E130" s="21">
        <v>244</v>
      </c>
      <c r="F130" s="40">
        <v>328000</v>
      </c>
    </row>
    <row r="131" spans="1:6" ht="20.25" customHeight="1" x14ac:dyDescent="0.25">
      <c r="A131" s="20" t="s">
        <v>158</v>
      </c>
      <c r="B131" s="34"/>
      <c r="C131" s="34"/>
      <c r="D131" s="21"/>
      <c r="E131" s="21">
        <v>853</v>
      </c>
      <c r="F131" s="40">
        <v>2000</v>
      </c>
    </row>
    <row r="132" spans="1:6" ht="78" customHeight="1" x14ac:dyDescent="0.25">
      <c r="A132" s="27" t="s">
        <v>167</v>
      </c>
      <c r="B132" s="34"/>
      <c r="C132" s="34"/>
      <c r="D132" s="21" t="s">
        <v>168</v>
      </c>
      <c r="E132" s="21"/>
      <c r="F132" s="40">
        <v>87161</v>
      </c>
    </row>
    <row r="133" spans="1:6" ht="20.25" customHeight="1" x14ac:dyDescent="0.25">
      <c r="A133" s="20" t="s">
        <v>100</v>
      </c>
      <c r="B133" s="35"/>
      <c r="C133" s="35"/>
      <c r="D133" s="21"/>
      <c r="E133" s="21">
        <v>540</v>
      </c>
      <c r="F133" s="40">
        <v>87161</v>
      </c>
    </row>
    <row r="134" spans="1:6" ht="21.75" customHeight="1" x14ac:dyDescent="0.25">
      <c r="A134" s="22" t="s">
        <v>66</v>
      </c>
      <c r="B134" s="34" t="s">
        <v>81</v>
      </c>
      <c r="C134" s="34"/>
      <c r="D134" s="21"/>
      <c r="E134" s="21"/>
      <c r="F134" s="41">
        <f>F136</f>
        <v>50000</v>
      </c>
    </row>
    <row r="135" spans="1:6" ht="24" customHeight="1" x14ac:dyDescent="0.25">
      <c r="A135" s="20" t="s">
        <v>283</v>
      </c>
      <c r="B135" s="34"/>
      <c r="C135" s="34" t="s">
        <v>81</v>
      </c>
      <c r="D135" s="21"/>
      <c r="E135" s="21"/>
      <c r="F135" s="40"/>
    </row>
    <row r="136" spans="1:6" ht="45.75" customHeight="1" x14ac:dyDescent="0.25">
      <c r="A136" s="22" t="s">
        <v>211</v>
      </c>
      <c r="B136" s="34"/>
      <c r="C136" s="34"/>
      <c r="D136" s="19" t="s">
        <v>169</v>
      </c>
      <c r="E136" s="21"/>
      <c r="F136" s="41">
        <f>F139</f>
        <v>50000</v>
      </c>
    </row>
    <row r="137" spans="1:6" ht="21.75" customHeight="1" x14ac:dyDescent="0.25">
      <c r="A137" s="20" t="s">
        <v>170</v>
      </c>
      <c r="B137" s="34"/>
      <c r="C137" s="34"/>
      <c r="D137" s="21" t="s">
        <v>171</v>
      </c>
      <c r="E137" s="21"/>
      <c r="F137" s="40">
        <v>50000</v>
      </c>
    </row>
    <row r="138" spans="1:6" ht="60.75" customHeight="1" x14ac:dyDescent="0.25">
      <c r="A138" s="27" t="s">
        <v>172</v>
      </c>
      <c r="B138" s="34"/>
      <c r="C138" s="34"/>
      <c r="D138" s="21" t="s">
        <v>173</v>
      </c>
      <c r="E138" s="21"/>
      <c r="F138" s="40">
        <v>50000</v>
      </c>
    </row>
    <row r="139" spans="1:6" ht="20.25" customHeight="1" x14ac:dyDescent="0.25">
      <c r="A139" s="20" t="s">
        <v>100</v>
      </c>
      <c r="B139" s="34"/>
      <c r="C139" s="34"/>
      <c r="D139" s="21"/>
      <c r="E139" s="21">
        <v>540</v>
      </c>
      <c r="F139" s="40">
        <v>50000</v>
      </c>
    </row>
    <row r="140" spans="1:6" ht="20.25" customHeight="1" x14ac:dyDescent="0.25">
      <c r="A140" s="22" t="s">
        <v>68</v>
      </c>
      <c r="B140" s="34" t="s">
        <v>82</v>
      </c>
      <c r="C140" s="34"/>
      <c r="D140" s="21"/>
      <c r="E140" s="21"/>
      <c r="F140" s="41">
        <f>F142</f>
        <v>224563</v>
      </c>
    </row>
    <row r="141" spans="1:6" ht="24" customHeight="1" x14ac:dyDescent="0.25">
      <c r="A141" s="20" t="s">
        <v>70</v>
      </c>
      <c r="B141" s="34"/>
      <c r="C141" s="34" t="s">
        <v>76</v>
      </c>
      <c r="D141" s="21"/>
      <c r="E141" s="21"/>
      <c r="F141" s="41"/>
    </row>
    <row r="142" spans="1:6" ht="45" customHeight="1" x14ac:dyDescent="0.25">
      <c r="A142" s="22" t="s">
        <v>174</v>
      </c>
      <c r="B142" s="34"/>
      <c r="C142" s="34"/>
      <c r="D142" s="19" t="s">
        <v>175</v>
      </c>
      <c r="E142" s="19"/>
      <c r="F142" s="41">
        <f>F145+F147</f>
        <v>224563</v>
      </c>
    </row>
    <row r="143" spans="1:6" ht="42.75" customHeight="1" x14ac:dyDescent="0.25">
      <c r="A143" s="20" t="s">
        <v>176</v>
      </c>
      <c r="B143" s="34"/>
      <c r="C143" s="34"/>
      <c r="D143" s="21" t="s">
        <v>177</v>
      </c>
      <c r="E143" s="21"/>
      <c r="F143" s="40">
        <v>224563</v>
      </c>
    </row>
    <row r="144" spans="1:6" ht="20.25" customHeight="1" x14ac:dyDescent="0.25">
      <c r="A144" s="20" t="s">
        <v>178</v>
      </c>
      <c r="B144" s="34"/>
      <c r="C144" s="34"/>
      <c r="D144" s="21" t="s">
        <v>179</v>
      </c>
      <c r="E144" s="21"/>
      <c r="F144" s="40">
        <v>80000</v>
      </c>
    </row>
    <row r="145" spans="1:6" ht="21" customHeight="1" x14ac:dyDescent="0.25">
      <c r="A145" s="78" t="s">
        <v>141</v>
      </c>
      <c r="B145" s="34"/>
      <c r="C145" s="34"/>
      <c r="D145" s="21"/>
      <c r="E145" s="21">
        <v>244</v>
      </c>
      <c r="F145" s="40">
        <v>80000</v>
      </c>
    </row>
    <row r="146" spans="1:6" ht="77.25" customHeight="1" x14ac:dyDescent="0.25">
      <c r="A146" s="27" t="s">
        <v>252</v>
      </c>
      <c r="B146" s="34"/>
      <c r="C146" s="34"/>
      <c r="D146" s="21" t="s">
        <v>180</v>
      </c>
      <c r="E146" s="21"/>
      <c r="F146" s="40">
        <v>144563</v>
      </c>
    </row>
    <row r="147" spans="1:6" ht="18" customHeight="1" x14ac:dyDescent="0.25">
      <c r="A147" s="20" t="s">
        <v>181</v>
      </c>
      <c r="B147" s="34"/>
      <c r="C147" s="34"/>
      <c r="D147" s="21"/>
      <c r="E147" s="21">
        <v>540</v>
      </c>
      <c r="F147" s="40">
        <v>144563</v>
      </c>
    </row>
    <row r="148" spans="1:6" ht="19.5" customHeight="1" x14ac:dyDescent="0.25">
      <c r="A148" s="33" t="s">
        <v>71</v>
      </c>
      <c r="B148" s="38">
        <v>11</v>
      </c>
      <c r="C148" s="34"/>
      <c r="D148" s="21"/>
      <c r="E148" s="21"/>
      <c r="F148" s="41">
        <f>F150</f>
        <v>30000</v>
      </c>
    </row>
    <row r="149" spans="1:6" ht="18.75" customHeight="1" x14ac:dyDescent="0.25">
      <c r="A149" s="33" t="s">
        <v>73</v>
      </c>
      <c r="B149" s="34"/>
      <c r="C149" s="38" t="s">
        <v>77</v>
      </c>
      <c r="D149" s="21"/>
      <c r="E149" s="21"/>
      <c r="F149" s="40"/>
    </row>
    <row r="150" spans="1:6" ht="45" customHeight="1" x14ac:dyDescent="0.25">
      <c r="A150" s="33" t="s">
        <v>213</v>
      </c>
      <c r="B150" s="34"/>
      <c r="C150" s="34"/>
      <c r="D150" s="32" t="s">
        <v>182</v>
      </c>
      <c r="E150" s="19"/>
      <c r="F150" s="41">
        <f>F153</f>
        <v>30000</v>
      </c>
    </row>
    <row r="151" spans="1:6" ht="21" customHeight="1" x14ac:dyDescent="0.25">
      <c r="A151" s="27" t="s">
        <v>183</v>
      </c>
      <c r="B151" s="34"/>
      <c r="C151" s="34"/>
      <c r="D151" s="30" t="s">
        <v>184</v>
      </c>
      <c r="E151" s="21"/>
      <c r="F151" s="40">
        <v>30000</v>
      </c>
    </row>
    <row r="152" spans="1:6" ht="30.75" customHeight="1" x14ac:dyDescent="0.25">
      <c r="A152" s="27" t="s">
        <v>185</v>
      </c>
      <c r="B152" s="34"/>
      <c r="C152" s="34"/>
      <c r="D152" s="30" t="s">
        <v>186</v>
      </c>
      <c r="E152" s="21"/>
      <c r="F152" s="40">
        <v>30000</v>
      </c>
    </row>
    <row r="153" spans="1:6" ht="21.75" customHeight="1" x14ac:dyDescent="0.25">
      <c r="A153" s="78" t="s">
        <v>141</v>
      </c>
      <c r="B153" s="34"/>
      <c r="C153" s="34"/>
      <c r="D153" s="21"/>
      <c r="E153" s="30">
        <v>244</v>
      </c>
      <c r="F153" s="40">
        <v>30000</v>
      </c>
    </row>
    <row r="154" spans="1:6" x14ac:dyDescent="0.25">
      <c r="A154" s="33" t="s">
        <v>187</v>
      </c>
      <c r="B154" s="34"/>
      <c r="C154" s="34"/>
      <c r="D154" s="21"/>
      <c r="E154" s="21"/>
      <c r="F154" s="41">
        <f xml:space="preserve"> F13+F57+F64+F70+F97+F134+F140+F148</f>
        <v>16967848</v>
      </c>
    </row>
  </sheetData>
  <mergeCells count="19">
    <mergeCell ref="A9:F9"/>
    <mergeCell ref="D122:D125"/>
    <mergeCell ref="E122:E125"/>
    <mergeCell ref="F122:F125"/>
    <mergeCell ref="A122:A125"/>
    <mergeCell ref="D87:D88"/>
    <mergeCell ref="C87:C88"/>
    <mergeCell ref="B87:B88"/>
    <mergeCell ref="A87:A88"/>
    <mergeCell ref="F87:F88"/>
    <mergeCell ref="E87:E88"/>
    <mergeCell ref="B122:B125"/>
    <mergeCell ref="C122:C125"/>
    <mergeCell ref="F128:F129"/>
    <mergeCell ref="A128:A129"/>
    <mergeCell ref="B128:B129"/>
    <mergeCell ref="C128:C129"/>
    <mergeCell ref="D128:D129"/>
    <mergeCell ref="E128:E129"/>
  </mergeCells>
  <pageMargins left="0.70866141732283472" right="0.31496062992125984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workbookViewId="0">
      <selection activeCell="H6" sqref="H6"/>
    </sheetView>
  </sheetViews>
  <sheetFormatPr defaultRowHeight="15" x14ac:dyDescent="0.25"/>
  <cols>
    <col min="2" max="2" width="50.140625" customWidth="1"/>
    <col min="3" max="3" width="25" customWidth="1"/>
    <col min="4" max="4" width="18.28515625" customWidth="1"/>
    <col min="5" max="5" width="17.28515625" customWidth="1"/>
    <col min="6" max="6" width="18.28515625" customWidth="1"/>
  </cols>
  <sheetData>
    <row r="1" spans="2:7" ht="15.75" x14ac:dyDescent="0.25">
      <c r="F1" s="12"/>
      <c r="G1" s="23" t="s">
        <v>261</v>
      </c>
    </row>
    <row r="2" spans="2:7" ht="15.75" x14ac:dyDescent="0.25">
      <c r="F2" s="12"/>
      <c r="G2" s="23" t="s">
        <v>37</v>
      </c>
    </row>
    <row r="3" spans="2:7" ht="16.5" customHeight="1" x14ac:dyDescent="0.25">
      <c r="F3" s="12"/>
      <c r="G3" s="23" t="s">
        <v>38</v>
      </c>
    </row>
    <row r="4" spans="2:7" ht="15.75" x14ac:dyDescent="0.25">
      <c r="F4" s="12"/>
      <c r="G4" s="76" t="s">
        <v>293</v>
      </c>
    </row>
    <row r="5" spans="2:7" ht="15.75" x14ac:dyDescent="0.25">
      <c r="F5" s="87"/>
      <c r="G5" s="91" t="s">
        <v>284</v>
      </c>
    </row>
    <row r="6" spans="2:7" ht="15.75" x14ac:dyDescent="0.25">
      <c r="F6" s="87"/>
      <c r="G6" s="91" t="s">
        <v>37</v>
      </c>
    </row>
    <row r="7" spans="2:7" ht="16.5" customHeight="1" x14ac:dyDescent="0.25">
      <c r="F7" s="87"/>
      <c r="G7" s="91" t="s">
        <v>38</v>
      </c>
    </row>
    <row r="8" spans="2:7" ht="15.75" x14ac:dyDescent="0.25">
      <c r="F8" s="87"/>
      <c r="G8" s="91" t="s">
        <v>285</v>
      </c>
    </row>
    <row r="9" spans="2:7" ht="20.25" customHeight="1" x14ac:dyDescent="0.25">
      <c r="B9" s="56" t="s">
        <v>223</v>
      </c>
      <c r="C9" s="56"/>
      <c r="D9" s="56"/>
    </row>
    <row r="10" spans="2:7" ht="25.5" customHeight="1" x14ac:dyDescent="0.25"/>
    <row r="11" spans="2:7" ht="55.5" customHeight="1" x14ac:dyDescent="0.25">
      <c r="B11" s="124" t="s">
        <v>84</v>
      </c>
      <c r="C11" s="123" t="s">
        <v>220</v>
      </c>
      <c r="D11" s="123" t="s">
        <v>222</v>
      </c>
      <c r="E11" s="123"/>
      <c r="F11" s="123"/>
    </row>
    <row r="12" spans="2:7" ht="18.75" customHeight="1" x14ac:dyDescent="0.25">
      <c r="B12" s="125"/>
      <c r="C12" s="123"/>
      <c r="D12" s="8">
        <v>2023</v>
      </c>
      <c r="E12" s="8">
        <v>2024</v>
      </c>
      <c r="F12" s="8">
        <v>2025</v>
      </c>
    </row>
    <row r="13" spans="2:7" ht="51" customHeight="1" x14ac:dyDescent="0.25">
      <c r="B13" s="126" t="s">
        <v>221</v>
      </c>
      <c r="C13" s="127">
        <v>280</v>
      </c>
      <c r="D13" s="122">
        <v>16967848</v>
      </c>
      <c r="E13" s="122">
        <v>10384065</v>
      </c>
      <c r="F13" s="122">
        <v>8226969</v>
      </c>
    </row>
    <row r="14" spans="2:7" x14ac:dyDescent="0.25">
      <c r="B14" s="126"/>
      <c r="C14" s="127"/>
      <c r="D14" s="122"/>
      <c r="E14" s="122"/>
      <c r="F14" s="122"/>
    </row>
    <row r="25" spans="8:9" ht="15.75" x14ac:dyDescent="0.25">
      <c r="H25" s="12"/>
      <c r="I25" s="23"/>
    </row>
    <row r="26" spans="8:9" ht="15.75" x14ac:dyDescent="0.25">
      <c r="H26" s="12"/>
      <c r="I26" s="23"/>
    </row>
    <row r="27" spans="8:9" ht="15.75" x14ac:dyDescent="0.25">
      <c r="H27" s="12"/>
      <c r="I27" s="23"/>
    </row>
    <row r="28" spans="8:9" ht="15.75" x14ac:dyDescent="0.25">
      <c r="H28" s="12"/>
      <c r="I28" s="23"/>
    </row>
  </sheetData>
  <mergeCells count="8">
    <mergeCell ref="E13:E14"/>
    <mergeCell ref="F13:F14"/>
    <mergeCell ref="D11:F11"/>
    <mergeCell ref="B11:B12"/>
    <mergeCell ref="C11:C12"/>
    <mergeCell ref="B13:B14"/>
    <mergeCell ref="C13:C14"/>
    <mergeCell ref="D13:D14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D18" sqref="D18"/>
    </sheetView>
  </sheetViews>
  <sheetFormatPr defaultRowHeight="15" x14ac:dyDescent="0.25"/>
  <cols>
    <col min="2" max="2" width="39.7109375" customWidth="1"/>
    <col min="3" max="3" width="36.7109375" customWidth="1"/>
    <col min="4" max="4" width="17.28515625" customWidth="1"/>
  </cols>
  <sheetData>
    <row r="1" spans="1:8" x14ac:dyDescent="0.25">
      <c r="D1" s="23"/>
      <c r="E1" s="23" t="s">
        <v>218</v>
      </c>
    </row>
    <row r="2" spans="1:8" x14ac:dyDescent="0.25">
      <c r="D2" s="54" t="s">
        <v>37</v>
      </c>
      <c r="E2" s="54"/>
    </row>
    <row r="3" spans="1:8" x14ac:dyDescent="0.25">
      <c r="D3" s="54" t="s">
        <v>38</v>
      </c>
      <c r="E3" s="54"/>
    </row>
    <row r="4" spans="1:8" ht="15.75" x14ac:dyDescent="0.25">
      <c r="D4" s="12"/>
      <c r="E4" s="76" t="s">
        <v>293</v>
      </c>
    </row>
    <row r="5" spans="1:8" x14ac:dyDescent="0.25">
      <c r="D5" s="88"/>
      <c r="E5" s="91" t="s">
        <v>286</v>
      </c>
    </row>
    <row r="6" spans="1:8" x14ac:dyDescent="0.25">
      <c r="D6" s="95" t="s">
        <v>37</v>
      </c>
      <c r="E6" s="91" t="s">
        <v>37</v>
      </c>
    </row>
    <row r="7" spans="1:8" x14ac:dyDescent="0.25">
      <c r="D7" s="95" t="s">
        <v>38</v>
      </c>
      <c r="E7" s="91" t="s">
        <v>38</v>
      </c>
    </row>
    <row r="8" spans="1:8" x14ac:dyDescent="0.25">
      <c r="D8" s="96"/>
      <c r="E8" s="91" t="s">
        <v>285</v>
      </c>
    </row>
    <row r="9" spans="1:8" ht="15.75" customHeight="1" x14ac:dyDescent="0.25">
      <c r="A9" s="94"/>
      <c r="B9" s="94"/>
      <c r="C9" s="94"/>
      <c r="D9" s="94"/>
      <c r="E9" s="94"/>
      <c r="F9" s="94"/>
      <c r="G9" s="94"/>
      <c r="H9" s="94"/>
    </row>
    <row r="10" spans="1:8" ht="15.75" x14ac:dyDescent="0.25">
      <c r="A10" s="7"/>
      <c r="B10" s="128" t="s">
        <v>224</v>
      </c>
      <c r="C10" s="128"/>
      <c r="D10" s="128"/>
      <c r="E10" s="128"/>
    </row>
    <row r="11" spans="1:8" ht="45.75" customHeight="1" x14ac:dyDescent="0.25">
      <c r="A11" s="128" t="s">
        <v>233</v>
      </c>
      <c r="B11" s="128"/>
      <c r="C11" s="128"/>
      <c r="D11" s="128"/>
      <c r="E11" s="7"/>
    </row>
    <row r="12" spans="1:8" ht="15.75" customHeight="1" x14ac:dyDescent="0.25">
      <c r="B12" s="123" t="s">
        <v>84</v>
      </c>
      <c r="C12" s="123" t="s">
        <v>225</v>
      </c>
      <c r="D12" s="123" t="s">
        <v>232</v>
      </c>
    </row>
    <row r="13" spans="1:8" x14ac:dyDescent="0.25">
      <c r="B13" s="123"/>
      <c r="C13" s="123"/>
      <c r="D13" s="123"/>
    </row>
    <row r="14" spans="1:8" ht="15.75" x14ac:dyDescent="0.25">
      <c r="B14" s="55">
        <v>1</v>
      </c>
      <c r="C14" s="55">
        <v>2</v>
      </c>
      <c r="D14" s="55">
        <v>3</v>
      </c>
    </row>
    <row r="15" spans="1:8" ht="63.75" customHeight="1" x14ac:dyDescent="0.25">
      <c r="B15" s="59" t="s">
        <v>226</v>
      </c>
      <c r="C15" s="55" t="s">
        <v>227</v>
      </c>
      <c r="D15" s="57">
        <v>0</v>
      </c>
    </row>
    <row r="16" spans="1:8" ht="36" customHeight="1" x14ac:dyDescent="0.25">
      <c r="B16" s="59" t="s">
        <v>228</v>
      </c>
      <c r="C16" s="58" t="s">
        <v>229</v>
      </c>
      <c r="D16" s="57">
        <v>16967848</v>
      </c>
    </row>
    <row r="17" spans="2:4" ht="36" customHeight="1" x14ac:dyDescent="0.25">
      <c r="B17" s="59" t="s">
        <v>230</v>
      </c>
      <c r="C17" s="58" t="s">
        <v>231</v>
      </c>
      <c r="D17" s="57">
        <v>16967848</v>
      </c>
    </row>
  </sheetData>
  <mergeCells count="5">
    <mergeCell ref="B10:E10"/>
    <mergeCell ref="A11:D11"/>
    <mergeCell ref="C12:C13"/>
    <mergeCell ref="D12:D13"/>
    <mergeCell ref="B12:B1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C16" sqref="C16"/>
    </sheetView>
  </sheetViews>
  <sheetFormatPr defaultRowHeight="15" x14ac:dyDescent="0.25"/>
  <cols>
    <col min="1" max="1" width="26.140625" customWidth="1"/>
    <col min="2" max="2" width="53.140625" customWidth="1"/>
    <col min="3" max="3" width="17.85546875" customWidth="1"/>
    <col min="4" max="4" width="15.7109375" customWidth="1"/>
    <col min="5" max="5" width="17.42578125" customWidth="1"/>
    <col min="8" max="8" width="10" customWidth="1"/>
  </cols>
  <sheetData>
    <row r="1" spans="1:11" x14ac:dyDescent="0.25">
      <c r="C1" s="132" t="s">
        <v>262</v>
      </c>
      <c r="D1" s="132"/>
      <c r="E1" s="132"/>
      <c r="F1" s="132"/>
    </row>
    <row r="2" spans="1:11" x14ac:dyDescent="0.25">
      <c r="B2" s="132" t="s">
        <v>37</v>
      </c>
      <c r="C2" s="132"/>
      <c r="D2" s="132"/>
      <c r="E2" s="132"/>
      <c r="F2" s="132"/>
    </row>
    <row r="3" spans="1:11" x14ac:dyDescent="0.25">
      <c r="B3" s="132" t="s">
        <v>38</v>
      </c>
      <c r="C3" s="132"/>
      <c r="D3" s="132"/>
      <c r="E3" s="132"/>
      <c r="F3" s="132"/>
    </row>
    <row r="4" spans="1:11" x14ac:dyDescent="0.25">
      <c r="B4" s="132" t="s">
        <v>293</v>
      </c>
      <c r="C4" s="132"/>
      <c r="D4" s="132"/>
      <c r="E4" s="132"/>
      <c r="F4" s="132"/>
    </row>
    <row r="5" spans="1:11" x14ac:dyDescent="0.25">
      <c r="B5" s="90"/>
      <c r="C5" s="133" t="s">
        <v>287</v>
      </c>
      <c r="D5" s="133"/>
      <c r="E5" s="133"/>
      <c r="F5" s="133"/>
    </row>
    <row r="6" spans="1:11" x14ac:dyDescent="0.25">
      <c r="B6" s="133" t="s">
        <v>37</v>
      </c>
      <c r="C6" s="133"/>
      <c r="D6" s="133"/>
      <c r="E6" s="133"/>
      <c r="F6" s="133"/>
    </row>
    <row r="7" spans="1:11" x14ac:dyDescent="0.25">
      <c r="B7" s="133" t="s">
        <v>38</v>
      </c>
      <c r="C7" s="133"/>
      <c r="D7" s="133"/>
      <c r="E7" s="133"/>
      <c r="F7" s="133"/>
    </row>
    <row r="8" spans="1:11" x14ac:dyDescent="0.25">
      <c r="B8" s="133" t="s">
        <v>288</v>
      </c>
      <c r="C8" s="133"/>
      <c r="D8" s="133"/>
      <c r="E8" s="133"/>
      <c r="F8" s="133"/>
    </row>
    <row r="9" spans="1:11" ht="49.5" customHeight="1" x14ac:dyDescent="0.25">
      <c r="A9" s="104" t="s">
        <v>235</v>
      </c>
      <c r="B9" s="104"/>
      <c r="C9" s="104"/>
      <c r="D9" s="104"/>
      <c r="E9" s="104"/>
      <c r="F9" s="104"/>
      <c r="H9" s="4"/>
      <c r="I9" s="4"/>
      <c r="J9" s="4"/>
      <c r="K9" s="4"/>
    </row>
    <row r="10" spans="1:11" ht="15.75" x14ac:dyDescent="0.25">
      <c r="B10" s="4"/>
      <c r="C10" s="4"/>
      <c r="D10" s="4"/>
      <c r="E10" s="4"/>
      <c r="F10" s="13"/>
    </row>
    <row r="11" spans="1:11" ht="28.5" customHeight="1" x14ac:dyDescent="0.25">
      <c r="A11" s="112" t="s">
        <v>0</v>
      </c>
      <c r="B11" s="112" t="s">
        <v>1</v>
      </c>
      <c r="C11" s="129" t="s">
        <v>188</v>
      </c>
      <c r="D11" s="130"/>
      <c r="E11" s="131"/>
    </row>
    <row r="12" spans="1:11" x14ac:dyDescent="0.25">
      <c r="A12" s="113"/>
      <c r="B12" s="113"/>
      <c r="C12" s="51">
        <v>2023</v>
      </c>
      <c r="D12" s="51">
        <v>2024</v>
      </c>
      <c r="E12" s="51">
        <v>2025</v>
      </c>
    </row>
    <row r="13" spans="1:11" ht="78" customHeight="1" x14ac:dyDescent="0.25">
      <c r="A13" s="21" t="s">
        <v>34</v>
      </c>
      <c r="B13" s="78" t="s">
        <v>273</v>
      </c>
      <c r="C13" s="31">
        <v>293942</v>
      </c>
      <c r="D13" s="31">
        <v>306888</v>
      </c>
      <c r="E13" s="31">
        <v>317475</v>
      </c>
    </row>
    <row r="14" spans="1:11" ht="76.5" customHeight="1" x14ac:dyDescent="0.25">
      <c r="A14" s="21" t="s">
        <v>32</v>
      </c>
      <c r="B14" s="20" t="s">
        <v>33</v>
      </c>
      <c r="C14" s="31">
        <v>2500775</v>
      </c>
      <c r="D14" s="31">
        <v>2500775</v>
      </c>
      <c r="E14" s="31">
        <v>2500775</v>
      </c>
    </row>
    <row r="15" spans="1:11" ht="54" customHeight="1" x14ac:dyDescent="0.25">
      <c r="A15" s="21" t="s">
        <v>189</v>
      </c>
      <c r="B15" s="20" t="s">
        <v>190</v>
      </c>
      <c r="C15" s="31">
        <v>8283000</v>
      </c>
      <c r="D15" s="31">
        <v>3876000</v>
      </c>
      <c r="E15" s="31">
        <v>1562000</v>
      </c>
    </row>
    <row r="16" spans="1:11" ht="54" customHeight="1" x14ac:dyDescent="0.25">
      <c r="A16" s="43" t="s">
        <v>253</v>
      </c>
      <c r="B16" s="43" t="s">
        <v>254</v>
      </c>
      <c r="C16" s="31">
        <v>0</v>
      </c>
      <c r="D16" s="31">
        <v>658837</v>
      </c>
      <c r="E16" s="31">
        <v>657574</v>
      </c>
    </row>
    <row r="17" spans="1:5" ht="54" customHeight="1" x14ac:dyDescent="0.25">
      <c r="A17" s="43" t="s">
        <v>296</v>
      </c>
      <c r="B17" s="99" t="s">
        <v>294</v>
      </c>
      <c r="C17" s="31">
        <v>650000</v>
      </c>
      <c r="D17" s="31">
        <v>0</v>
      </c>
      <c r="E17" s="31">
        <v>0</v>
      </c>
    </row>
    <row r="18" spans="1:5" ht="54" customHeight="1" x14ac:dyDescent="0.25">
      <c r="A18" s="60" t="str">
        <f>'Прил 1. Доходы 2023'!$A$39</f>
        <v>280 2 02 25555 10 0000 150</v>
      </c>
      <c r="B18" s="61" t="s">
        <v>241</v>
      </c>
      <c r="C18" s="31">
        <v>2289410</v>
      </c>
      <c r="D18" s="31">
        <v>0</v>
      </c>
      <c r="E18" s="31">
        <v>0</v>
      </c>
    </row>
    <row r="19" spans="1:5" ht="36.75" customHeight="1" x14ac:dyDescent="0.25">
      <c r="A19" s="21" t="s">
        <v>35</v>
      </c>
      <c r="B19" s="20" t="s">
        <v>191</v>
      </c>
      <c r="C19" s="31">
        <v>3831</v>
      </c>
      <c r="D19" s="31">
        <v>4435</v>
      </c>
      <c r="E19" s="31">
        <v>4435</v>
      </c>
    </row>
    <row r="20" spans="1:5" x14ac:dyDescent="0.25">
      <c r="A20" s="19"/>
      <c r="B20" s="22" t="s">
        <v>192</v>
      </c>
      <c r="C20" s="48">
        <f>SUM(C13:C19)</f>
        <v>14020958</v>
      </c>
      <c r="D20" s="48">
        <f>SUM(D13:D19)</f>
        <v>7346935</v>
      </c>
      <c r="E20" s="48">
        <f>SUM(E13:E19)</f>
        <v>5042259</v>
      </c>
    </row>
  </sheetData>
  <mergeCells count="12">
    <mergeCell ref="A11:A12"/>
    <mergeCell ref="B11:B12"/>
    <mergeCell ref="C11:E11"/>
    <mergeCell ref="C1:F1"/>
    <mergeCell ref="B2:F2"/>
    <mergeCell ref="B3:F3"/>
    <mergeCell ref="B4:F4"/>
    <mergeCell ref="A9:F9"/>
    <mergeCell ref="C5:F5"/>
    <mergeCell ref="B6:F6"/>
    <mergeCell ref="B7:F7"/>
    <mergeCell ref="B8:F8"/>
  </mergeCells>
  <pageMargins left="0.70866141732283472" right="0.31496062992125984" top="0.55118110236220474" bottom="0.55118110236220474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selection activeCell="C17" sqref="C17"/>
    </sheetView>
  </sheetViews>
  <sheetFormatPr defaultRowHeight="15" x14ac:dyDescent="0.25"/>
  <cols>
    <col min="1" max="1" width="26.5703125" customWidth="1"/>
    <col min="2" max="2" width="82.140625" customWidth="1"/>
    <col min="3" max="3" width="15.7109375" customWidth="1"/>
    <col min="4" max="4" width="14.5703125" customWidth="1"/>
    <col min="5" max="5" width="15.5703125" customWidth="1"/>
  </cols>
  <sheetData>
    <row r="1" spans="1:6" x14ac:dyDescent="0.25">
      <c r="C1" s="132" t="s">
        <v>263</v>
      </c>
      <c r="D1" s="132"/>
      <c r="E1" s="132"/>
    </row>
    <row r="2" spans="1:6" ht="15" customHeight="1" x14ac:dyDescent="0.25">
      <c r="A2" s="5"/>
      <c r="B2" s="132" t="s">
        <v>37</v>
      </c>
      <c r="C2" s="132"/>
      <c r="D2" s="132"/>
      <c r="E2" s="132"/>
    </row>
    <row r="3" spans="1:6" ht="12" customHeight="1" x14ac:dyDescent="0.25">
      <c r="A3" s="5"/>
      <c r="B3" s="132" t="s">
        <v>38</v>
      </c>
      <c r="C3" s="132"/>
      <c r="D3" s="132"/>
      <c r="E3" s="132"/>
    </row>
    <row r="4" spans="1:6" x14ac:dyDescent="0.25">
      <c r="A4" s="9" t="s">
        <v>264</v>
      </c>
      <c r="B4" s="97"/>
      <c r="C4" s="97"/>
      <c r="D4" s="97"/>
      <c r="E4" s="97" t="s">
        <v>293</v>
      </c>
      <c r="F4" s="97"/>
    </row>
    <row r="5" spans="1:6" x14ac:dyDescent="0.25">
      <c r="C5" s="132" t="s">
        <v>289</v>
      </c>
      <c r="D5" s="132"/>
      <c r="E5" s="132"/>
    </row>
    <row r="6" spans="1:6" ht="15" customHeight="1" x14ac:dyDescent="0.25">
      <c r="A6" s="5"/>
      <c r="B6" s="132" t="s">
        <v>37</v>
      </c>
      <c r="C6" s="132"/>
      <c r="D6" s="132"/>
      <c r="E6" s="132"/>
    </row>
    <row r="7" spans="1:6" ht="12" customHeight="1" x14ac:dyDescent="0.25">
      <c r="A7" s="5"/>
      <c r="B7" s="132" t="s">
        <v>38</v>
      </c>
      <c r="C7" s="132"/>
      <c r="D7" s="132"/>
      <c r="E7" s="132"/>
    </row>
    <row r="8" spans="1:6" x14ac:dyDescent="0.25">
      <c r="A8" s="9" t="s">
        <v>264</v>
      </c>
      <c r="B8" s="97"/>
      <c r="C8" s="97"/>
      <c r="D8" s="97"/>
      <c r="E8" s="97" t="s">
        <v>288</v>
      </c>
      <c r="F8" s="97"/>
    </row>
    <row r="9" spans="1:6" ht="63" customHeight="1" x14ac:dyDescent="0.25">
      <c r="A9" s="104" t="s">
        <v>236</v>
      </c>
      <c r="B9" s="104"/>
      <c r="C9" s="104"/>
      <c r="D9" s="104"/>
      <c r="E9" s="104"/>
    </row>
    <row r="10" spans="1:6" x14ac:dyDescent="0.25">
      <c r="A10" s="9"/>
      <c r="B10" s="9"/>
      <c r="C10" s="5"/>
    </row>
    <row r="11" spans="1:6" ht="42.75" customHeight="1" x14ac:dyDescent="0.25">
      <c r="A11" s="103" t="s">
        <v>193</v>
      </c>
      <c r="B11" s="103"/>
      <c r="C11" s="103"/>
      <c r="D11" s="103"/>
      <c r="E11" s="103"/>
    </row>
    <row r="12" spans="1:6" ht="18" customHeight="1" x14ac:dyDescent="0.25">
      <c r="A12" s="51" t="s">
        <v>39</v>
      </c>
      <c r="B12" s="51" t="s">
        <v>84</v>
      </c>
      <c r="C12" s="51">
        <v>2023</v>
      </c>
      <c r="D12" s="51">
        <v>2024</v>
      </c>
      <c r="E12" s="51">
        <v>2025</v>
      </c>
    </row>
    <row r="13" spans="1:6" ht="33.75" customHeight="1" x14ac:dyDescent="0.25">
      <c r="A13" s="8">
        <v>120</v>
      </c>
      <c r="B13" s="20" t="s">
        <v>194</v>
      </c>
      <c r="C13" s="31">
        <v>78213</v>
      </c>
      <c r="D13" s="31">
        <v>0</v>
      </c>
      <c r="E13" s="31">
        <v>0</v>
      </c>
    </row>
    <row r="14" spans="1:6" ht="15.75" x14ac:dyDescent="0.25">
      <c r="A14" s="8">
        <v>127</v>
      </c>
      <c r="B14" s="20" t="s">
        <v>195</v>
      </c>
      <c r="C14" s="31">
        <v>194563</v>
      </c>
      <c r="D14" s="31">
        <v>0</v>
      </c>
      <c r="E14" s="31">
        <v>0</v>
      </c>
    </row>
    <row r="15" spans="1:6" ht="21" customHeight="1" x14ac:dyDescent="0.25">
      <c r="A15" s="8">
        <v>130</v>
      </c>
      <c r="B15" s="20" t="s">
        <v>196</v>
      </c>
      <c r="C15" s="31">
        <v>124399</v>
      </c>
      <c r="D15" s="31">
        <v>0</v>
      </c>
      <c r="E15" s="31">
        <v>0</v>
      </c>
    </row>
    <row r="16" spans="1:6" ht="21" customHeight="1" x14ac:dyDescent="0.25">
      <c r="A16" s="8">
        <v>140</v>
      </c>
      <c r="B16" s="20" t="s">
        <v>197</v>
      </c>
      <c r="C16" s="31">
        <v>2242332.2000000002</v>
      </c>
      <c r="D16" s="31">
        <v>0</v>
      </c>
      <c r="E16" s="31">
        <v>0</v>
      </c>
    </row>
    <row r="17" spans="1:5" ht="21" customHeight="1" x14ac:dyDescent="0.25">
      <c r="A17" s="8">
        <v>195</v>
      </c>
      <c r="B17" s="20" t="s">
        <v>198</v>
      </c>
      <c r="C17" s="31">
        <v>40000</v>
      </c>
      <c r="D17" s="31">
        <v>0</v>
      </c>
      <c r="E17" s="31">
        <v>0</v>
      </c>
    </row>
    <row r="18" spans="1:5" ht="21" customHeight="1" x14ac:dyDescent="0.25">
      <c r="A18" s="8"/>
      <c r="B18" s="22" t="s">
        <v>192</v>
      </c>
      <c r="C18" s="48">
        <f>C13+C14+C15+C16+C17</f>
        <v>2679507.2000000002</v>
      </c>
      <c r="D18" s="48">
        <f t="shared" ref="D18:E18" si="0">D13+D14+D15+D16+D17</f>
        <v>0</v>
      </c>
      <c r="E18" s="48">
        <f t="shared" si="0"/>
        <v>0</v>
      </c>
    </row>
    <row r="19" spans="1:5" ht="21" customHeight="1" x14ac:dyDescent="0.25">
      <c r="A19" s="12"/>
    </row>
    <row r="20" spans="1:5" ht="21" customHeight="1" x14ac:dyDescent="0.25">
      <c r="A20" s="14"/>
      <c r="B20" s="14"/>
      <c r="C20" s="15"/>
    </row>
    <row r="21" spans="1:5" ht="21" customHeight="1" x14ac:dyDescent="0.25">
      <c r="A21" s="14"/>
      <c r="B21" s="14"/>
      <c r="C21" s="15"/>
    </row>
    <row r="22" spans="1:5" ht="21" customHeight="1" x14ac:dyDescent="0.25">
      <c r="A22" s="14"/>
      <c r="B22" s="14"/>
      <c r="C22" s="15"/>
    </row>
    <row r="23" spans="1:5" ht="21" customHeight="1" x14ac:dyDescent="0.25">
      <c r="A23" s="16"/>
      <c r="B23" s="16"/>
      <c r="C23" s="17"/>
    </row>
    <row r="24" spans="1:5" ht="21" customHeight="1" x14ac:dyDescent="0.25">
      <c r="A24" s="14"/>
      <c r="B24" s="14"/>
      <c r="C24" s="15"/>
    </row>
    <row r="25" spans="1:5" ht="21" customHeight="1" x14ac:dyDescent="0.25">
      <c r="A25" s="16"/>
      <c r="B25" s="16"/>
      <c r="C25" s="17"/>
    </row>
    <row r="26" spans="1:5" ht="21" customHeight="1" x14ac:dyDescent="0.25">
      <c r="A26" s="14"/>
      <c r="B26" s="14"/>
      <c r="C26" s="15"/>
    </row>
    <row r="27" spans="1:5" ht="21" customHeight="1" x14ac:dyDescent="0.25">
      <c r="A27" s="14"/>
      <c r="B27" s="14"/>
      <c r="C27" s="15"/>
    </row>
    <row r="28" spans="1:5" ht="21" customHeight="1" x14ac:dyDescent="0.25">
      <c r="A28" s="16"/>
      <c r="B28" s="16"/>
      <c r="C28" s="17"/>
    </row>
    <row r="29" spans="1:5" ht="21" customHeight="1" x14ac:dyDescent="0.25">
      <c r="A29" s="14"/>
      <c r="B29" s="14"/>
      <c r="C29" s="15"/>
    </row>
    <row r="30" spans="1:5" ht="21" customHeight="1" x14ac:dyDescent="0.25">
      <c r="A30" s="16"/>
      <c r="B30" s="16"/>
      <c r="C30" s="17"/>
    </row>
    <row r="31" spans="1:5" ht="21" customHeight="1" x14ac:dyDescent="0.25">
      <c r="A31" s="14"/>
      <c r="B31" s="14"/>
      <c r="C31" s="15"/>
    </row>
    <row r="32" spans="1:5" ht="21" customHeight="1" x14ac:dyDescent="0.25">
      <c r="A32" s="14"/>
      <c r="B32" s="14"/>
      <c r="C32" s="15"/>
    </row>
    <row r="33" spans="1:3" ht="21" customHeight="1" x14ac:dyDescent="0.25">
      <c r="A33" s="16"/>
      <c r="B33" s="16"/>
      <c r="C33" s="17"/>
    </row>
    <row r="34" spans="1:3" ht="21" customHeight="1" x14ac:dyDescent="0.25">
      <c r="A34" s="14"/>
      <c r="B34" s="14"/>
      <c r="C34" s="15"/>
    </row>
    <row r="35" spans="1:3" ht="21" customHeight="1" x14ac:dyDescent="0.25">
      <c r="A35" s="14"/>
      <c r="B35" s="14"/>
      <c r="C35" s="15"/>
    </row>
    <row r="36" spans="1:3" ht="21" customHeight="1" x14ac:dyDescent="0.25">
      <c r="A36" s="14"/>
      <c r="B36" s="14"/>
      <c r="C36" s="15"/>
    </row>
    <row r="37" spans="1:3" ht="21" customHeight="1" x14ac:dyDescent="0.25">
      <c r="A37" s="14"/>
      <c r="B37" s="14"/>
      <c r="C37" s="15"/>
    </row>
    <row r="38" spans="1:3" ht="21" customHeight="1" x14ac:dyDescent="0.25">
      <c r="A38" s="14"/>
      <c r="B38" s="14"/>
      <c r="C38" s="15"/>
    </row>
    <row r="39" spans="1:3" x14ac:dyDescent="0.25">
      <c r="A39" s="14"/>
      <c r="B39" s="14"/>
      <c r="C39" s="18"/>
    </row>
    <row r="40" spans="1:3" x14ac:dyDescent="0.25">
      <c r="A40" s="14"/>
      <c r="B40" s="14"/>
      <c r="C40" s="14"/>
    </row>
    <row r="41" spans="1:3" x14ac:dyDescent="0.25">
      <c r="C41" s="1"/>
    </row>
  </sheetData>
  <mergeCells count="8">
    <mergeCell ref="A11:E11"/>
    <mergeCell ref="C1:E1"/>
    <mergeCell ref="B2:E2"/>
    <mergeCell ref="B3:E3"/>
    <mergeCell ref="A9:E9"/>
    <mergeCell ref="C5:E5"/>
    <mergeCell ref="B6:E6"/>
    <mergeCell ref="B7:E7"/>
  </mergeCells>
  <pageMargins left="0.70866141732283472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 1. Доходы 2023</vt:lpstr>
      <vt:lpstr>Прил 2. Расх по разд 2023</vt:lpstr>
      <vt:lpstr>Прил 3.Расх по цел.стат 2023</vt:lpstr>
      <vt:lpstr>Прил 4 Ведомст струк 23,24,25</vt:lpstr>
      <vt:lpstr>Прил 5. Источники 2023</vt:lpstr>
      <vt:lpstr>Прил 6. Тран от др.бюдж </vt:lpstr>
      <vt:lpstr>Прил 7.Транс бюдж мун.р-а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2023-04-26T11:45:43Z</dcterms:modified>
</cp:coreProperties>
</file>